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PETRIN98\Diso\EvoNew\Dogo\"/>
    </mc:Choice>
  </mc:AlternateContent>
  <bookViews>
    <workbookView xWindow="0" yWindow="0" windowWidth="14265" windowHeight="6780"/>
  </bookViews>
  <sheets>
    <sheet name="A=0.5" sheetId="8" r:id="rId1"/>
    <sheet name="A=1" sheetId="1" r:id="rId2"/>
    <sheet name="A=2" sheetId="6" r:id="rId3"/>
    <sheet name="A=4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8" l="1"/>
  <c r="F111" i="8" s="1"/>
  <c r="E110" i="8"/>
  <c r="E111" i="8" s="1"/>
  <c r="D110" i="8"/>
  <c r="D111" i="8" s="1"/>
  <c r="C110" i="8"/>
  <c r="C111" i="8" s="1"/>
  <c r="C104" i="8"/>
  <c r="F101" i="8"/>
  <c r="F102" i="8" s="1"/>
  <c r="E101" i="8"/>
  <c r="E102" i="8" s="1"/>
  <c r="D101" i="8"/>
  <c r="D102" i="8" s="1"/>
  <c r="C101" i="8"/>
  <c r="C102" i="8" s="1"/>
  <c r="C95" i="8"/>
  <c r="F92" i="8"/>
  <c r="F93" i="8" s="1"/>
  <c r="E92" i="8"/>
  <c r="E93" i="8" s="1"/>
  <c r="D92" i="8"/>
  <c r="D93" i="8" s="1"/>
  <c r="C92" i="8"/>
  <c r="C93" i="8" s="1"/>
  <c r="C86" i="8"/>
  <c r="F83" i="8"/>
  <c r="F84" i="8" s="1"/>
  <c r="E83" i="8"/>
  <c r="E84" i="8" s="1"/>
  <c r="D83" i="8"/>
  <c r="D84" i="8" s="1"/>
  <c r="C83" i="8"/>
  <c r="C84" i="8" s="1"/>
  <c r="C76" i="8"/>
  <c r="F73" i="8"/>
  <c r="F74" i="8" s="1"/>
  <c r="E73" i="8"/>
  <c r="E74" i="8" s="1"/>
  <c r="D73" i="8"/>
  <c r="D74" i="8" s="1"/>
  <c r="C73" i="8"/>
  <c r="C74" i="8" s="1"/>
  <c r="B68" i="8"/>
  <c r="F65" i="8"/>
  <c r="F66" i="8" s="1"/>
  <c r="E65" i="8"/>
  <c r="E66" i="8" s="1"/>
  <c r="D65" i="8"/>
  <c r="D66" i="8" s="1"/>
  <c r="C65" i="8"/>
  <c r="C66" i="8" s="1"/>
  <c r="B60" i="8"/>
  <c r="C60" i="8" s="1"/>
  <c r="F57" i="8"/>
  <c r="F58" i="8" s="1"/>
  <c r="E57" i="8"/>
  <c r="E58" i="8" s="1"/>
  <c r="D57" i="8"/>
  <c r="D58" i="8" s="1"/>
  <c r="C57" i="8"/>
  <c r="C58" i="8" s="1"/>
  <c r="B49" i="8"/>
  <c r="C49" i="8" s="1"/>
  <c r="F46" i="8"/>
  <c r="F47" i="8" s="1"/>
  <c r="E46" i="8"/>
  <c r="E47" i="8" s="1"/>
  <c r="D46" i="8"/>
  <c r="D47" i="8" s="1"/>
  <c r="C46" i="8"/>
  <c r="C47" i="8" s="1"/>
  <c r="B38" i="8"/>
  <c r="C38" i="8" s="1"/>
  <c r="F35" i="8"/>
  <c r="F36" i="8" s="1"/>
  <c r="E35" i="8"/>
  <c r="E36" i="8" s="1"/>
  <c r="D35" i="8"/>
  <c r="D36" i="8" s="1"/>
  <c r="C35" i="8"/>
  <c r="C36" i="8" s="1"/>
  <c r="B27" i="8"/>
  <c r="C27" i="8" s="1"/>
  <c r="F24" i="8"/>
  <c r="F25" i="8" s="1"/>
  <c r="E24" i="8"/>
  <c r="E25" i="8" s="1"/>
  <c r="D24" i="8"/>
  <c r="D25" i="8" s="1"/>
  <c r="C24" i="8"/>
  <c r="C25" i="8" s="1"/>
  <c r="B15" i="8"/>
  <c r="C15" i="8" s="1"/>
  <c r="F12" i="8"/>
  <c r="F13" i="8" s="1"/>
  <c r="E12" i="8"/>
  <c r="E13" i="8" s="1"/>
  <c r="D12" i="8"/>
  <c r="D13" i="8" s="1"/>
  <c r="C12" i="8"/>
  <c r="C13" i="8" s="1"/>
  <c r="B3" i="8"/>
  <c r="C3" i="8" s="1"/>
  <c r="B79" i="5" l="1"/>
  <c r="B58" i="5" l="1"/>
  <c r="B83" i="1"/>
  <c r="F117" i="6" l="1"/>
  <c r="F118" i="6" s="1"/>
  <c r="E117" i="6"/>
  <c r="E118" i="6" s="1"/>
  <c r="D117" i="6"/>
  <c r="D118" i="6" s="1"/>
  <c r="C117" i="6"/>
  <c r="C118" i="6" s="1"/>
  <c r="C111" i="6"/>
  <c r="F108" i="6"/>
  <c r="F109" i="6" s="1"/>
  <c r="E108" i="6"/>
  <c r="E109" i="6" s="1"/>
  <c r="D108" i="6"/>
  <c r="D109" i="6" s="1"/>
  <c r="C108" i="6"/>
  <c r="C109" i="6" s="1"/>
  <c r="C102" i="6"/>
  <c r="F99" i="6"/>
  <c r="F100" i="6" s="1"/>
  <c r="E99" i="6"/>
  <c r="E100" i="6" s="1"/>
  <c r="D99" i="6"/>
  <c r="D100" i="6" s="1"/>
  <c r="C99" i="6"/>
  <c r="C100" i="6" s="1"/>
  <c r="C93" i="6"/>
  <c r="F90" i="6"/>
  <c r="F91" i="6" s="1"/>
  <c r="E90" i="6"/>
  <c r="E91" i="6" s="1"/>
  <c r="D90" i="6"/>
  <c r="D91" i="6" s="1"/>
  <c r="C90" i="6"/>
  <c r="C91" i="6" s="1"/>
  <c r="B83" i="6"/>
  <c r="C83" i="6" s="1"/>
  <c r="F80" i="6"/>
  <c r="F81" i="6" s="1"/>
  <c r="E80" i="6"/>
  <c r="E81" i="6" s="1"/>
  <c r="D80" i="6"/>
  <c r="D81" i="6" s="1"/>
  <c r="C80" i="6"/>
  <c r="C81" i="6" s="1"/>
  <c r="C72" i="6"/>
  <c r="B72" i="6"/>
  <c r="F69" i="6"/>
  <c r="F70" i="6" s="1"/>
  <c r="E69" i="6"/>
  <c r="E70" i="6" s="1"/>
  <c r="D69" i="6"/>
  <c r="D70" i="6" s="1"/>
  <c r="C69" i="6"/>
  <c r="C70" i="6" s="1"/>
  <c r="B64" i="6"/>
  <c r="C64" i="6" s="1"/>
  <c r="F61" i="6"/>
  <c r="F62" i="6" s="1"/>
  <c r="E61" i="6"/>
  <c r="E62" i="6" s="1"/>
  <c r="D61" i="6"/>
  <c r="D62" i="6" s="1"/>
  <c r="C61" i="6"/>
  <c r="C62" i="6" s="1"/>
  <c r="C49" i="6"/>
  <c r="B49" i="6"/>
  <c r="F46" i="6"/>
  <c r="F47" i="6" s="1"/>
  <c r="E46" i="6"/>
  <c r="E47" i="6" s="1"/>
  <c r="D46" i="6"/>
  <c r="D47" i="6" s="1"/>
  <c r="C46" i="6"/>
  <c r="C47" i="6" s="1"/>
  <c r="B34" i="6"/>
  <c r="C34" i="6" s="1"/>
  <c r="F31" i="6"/>
  <c r="F32" i="6" s="1"/>
  <c r="E31" i="6"/>
  <c r="E32" i="6" s="1"/>
  <c r="D31" i="6"/>
  <c r="D32" i="6" s="1"/>
  <c r="C31" i="6"/>
  <c r="C32" i="6" s="1"/>
  <c r="C25" i="6"/>
  <c r="B25" i="6"/>
  <c r="F22" i="6"/>
  <c r="F23" i="6" s="1"/>
  <c r="E22" i="6"/>
  <c r="E23" i="6" s="1"/>
  <c r="D22" i="6"/>
  <c r="D23" i="6" s="1"/>
  <c r="C22" i="6"/>
  <c r="C23" i="6" s="1"/>
  <c r="B15" i="6"/>
  <c r="C15" i="6" s="1"/>
  <c r="F12" i="6"/>
  <c r="F13" i="6" s="1"/>
  <c r="E12" i="6"/>
  <c r="E13" i="6" s="1"/>
  <c r="D12" i="6"/>
  <c r="D13" i="6" s="1"/>
  <c r="C12" i="6"/>
  <c r="C13" i="6" s="1"/>
  <c r="C3" i="6"/>
  <c r="B3" i="6"/>
  <c r="F116" i="5" l="1"/>
  <c r="F117" i="5" s="1"/>
  <c r="E116" i="5"/>
  <c r="E117" i="5" s="1"/>
  <c r="D116" i="5"/>
  <c r="D117" i="5" s="1"/>
  <c r="C116" i="5"/>
  <c r="C117" i="5" s="1"/>
  <c r="C110" i="5"/>
  <c r="F107" i="5"/>
  <c r="F108" i="5" s="1"/>
  <c r="E107" i="5"/>
  <c r="E108" i="5" s="1"/>
  <c r="D107" i="5"/>
  <c r="D108" i="5" s="1"/>
  <c r="C107" i="5"/>
  <c r="C108" i="5" s="1"/>
  <c r="C101" i="5"/>
  <c r="F98" i="5"/>
  <c r="F99" i="5" s="1"/>
  <c r="E98" i="5"/>
  <c r="E99" i="5" s="1"/>
  <c r="D98" i="5"/>
  <c r="D99" i="5" s="1"/>
  <c r="C98" i="5"/>
  <c r="C99" i="5" s="1"/>
  <c r="C92" i="5"/>
  <c r="F89" i="5"/>
  <c r="F90" i="5" s="1"/>
  <c r="E89" i="5"/>
  <c r="E90" i="5" s="1"/>
  <c r="D89" i="5"/>
  <c r="D90" i="5" s="1"/>
  <c r="C89" i="5"/>
  <c r="C90" i="5" s="1"/>
  <c r="C79" i="5"/>
  <c r="F76" i="5"/>
  <c r="F77" i="5" s="1"/>
  <c r="E76" i="5"/>
  <c r="E77" i="5" s="1"/>
  <c r="D76" i="5"/>
  <c r="D77" i="5" s="1"/>
  <c r="C76" i="5"/>
  <c r="C77" i="5" s="1"/>
  <c r="B67" i="5"/>
  <c r="C67" i="5" s="1"/>
  <c r="F64" i="5"/>
  <c r="F65" i="5" s="1"/>
  <c r="E64" i="5"/>
  <c r="E65" i="5" s="1"/>
  <c r="D64" i="5"/>
  <c r="D65" i="5" s="1"/>
  <c r="C64" i="5"/>
  <c r="C65" i="5" s="1"/>
  <c r="C58" i="5"/>
  <c r="F55" i="5"/>
  <c r="F56" i="5" s="1"/>
  <c r="E55" i="5"/>
  <c r="E56" i="5" s="1"/>
  <c r="D55" i="5"/>
  <c r="D56" i="5" s="1"/>
  <c r="C55" i="5"/>
  <c r="C56" i="5" s="1"/>
  <c r="B47" i="5"/>
  <c r="C47" i="5" s="1"/>
  <c r="F44" i="5"/>
  <c r="F45" i="5" s="1"/>
  <c r="E44" i="5"/>
  <c r="E45" i="5" s="1"/>
  <c r="D44" i="5"/>
  <c r="D45" i="5" s="1"/>
  <c r="C44" i="5"/>
  <c r="C45" i="5" s="1"/>
  <c r="B36" i="5"/>
  <c r="C36" i="5" s="1"/>
  <c r="F33" i="5"/>
  <c r="F34" i="5" s="1"/>
  <c r="E33" i="5"/>
  <c r="E34" i="5" s="1"/>
  <c r="D33" i="5"/>
  <c r="D34" i="5" s="1"/>
  <c r="C33" i="5"/>
  <c r="C34" i="5" s="1"/>
  <c r="B25" i="5"/>
  <c r="C25" i="5" s="1"/>
  <c r="F22" i="5"/>
  <c r="F23" i="5" s="1"/>
  <c r="E22" i="5"/>
  <c r="E23" i="5" s="1"/>
  <c r="D22" i="5"/>
  <c r="D23" i="5" s="1"/>
  <c r="C22" i="5"/>
  <c r="C23" i="5" s="1"/>
  <c r="B15" i="5"/>
  <c r="C15" i="5" s="1"/>
  <c r="F12" i="5"/>
  <c r="F13" i="5" s="1"/>
  <c r="E12" i="5"/>
  <c r="E13" i="5" s="1"/>
  <c r="D12" i="5"/>
  <c r="D13" i="5" s="1"/>
  <c r="C12" i="5"/>
  <c r="C13" i="5" s="1"/>
  <c r="B3" i="5"/>
  <c r="C3" i="5" s="1"/>
  <c r="C80" i="1" l="1"/>
  <c r="D80" i="1"/>
  <c r="D81" i="1" s="1"/>
  <c r="E80" i="1"/>
  <c r="E81" i="1" s="1"/>
  <c r="F80" i="1"/>
  <c r="F81" i="1" s="1"/>
  <c r="C81" i="1"/>
  <c r="B69" i="1" l="1"/>
  <c r="B61" i="1" l="1"/>
  <c r="B53" i="1"/>
  <c r="B43" i="1"/>
  <c r="B34" i="1" l="1"/>
  <c r="C34" i="1" s="1"/>
  <c r="B25" i="1"/>
  <c r="C25" i="1" s="1"/>
  <c r="B15" i="1"/>
  <c r="C15" i="1" s="1"/>
  <c r="C101" i="1"/>
  <c r="C92" i="1"/>
  <c r="C83" i="1"/>
  <c r="C69" i="1"/>
  <c r="C61" i="1"/>
  <c r="C53" i="1"/>
  <c r="C43" i="1"/>
  <c r="C3" i="1"/>
  <c r="F107" i="1"/>
  <c r="F108" i="1" s="1"/>
  <c r="E107" i="1"/>
  <c r="E108" i="1" s="1"/>
  <c r="D107" i="1"/>
  <c r="D108" i="1" s="1"/>
  <c r="C107" i="1"/>
  <c r="C108" i="1" s="1"/>
  <c r="F98" i="1"/>
  <c r="F99" i="1" s="1"/>
  <c r="E98" i="1"/>
  <c r="E99" i="1" s="1"/>
  <c r="D98" i="1"/>
  <c r="D99" i="1" s="1"/>
  <c r="C98" i="1"/>
  <c r="C99" i="1" s="1"/>
  <c r="F89" i="1"/>
  <c r="F90" i="1" s="1"/>
  <c r="E89" i="1"/>
  <c r="E90" i="1" s="1"/>
  <c r="D89" i="1"/>
  <c r="D90" i="1" s="1"/>
  <c r="C89" i="1"/>
  <c r="C90" i="1" s="1"/>
  <c r="F66" i="1"/>
  <c r="F67" i="1" s="1"/>
  <c r="E66" i="1"/>
  <c r="E67" i="1" s="1"/>
  <c r="D66" i="1"/>
  <c r="D67" i="1" s="1"/>
  <c r="C66" i="1"/>
  <c r="C67" i="1" s="1"/>
  <c r="F58" i="1"/>
  <c r="F59" i="1" s="1"/>
  <c r="E58" i="1"/>
  <c r="E59" i="1" s="1"/>
  <c r="D58" i="1"/>
  <c r="D59" i="1" s="1"/>
  <c r="C58" i="1"/>
  <c r="C59" i="1" s="1"/>
  <c r="F50" i="1"/>
  <c r="F51" i="1" s="1"/>
  <c r="E50" i="1"/>
  <c r="E51" i="1" s="1"/>
  <c r="D50" i="1"/>
  <c r="D51" i="1" s="1"/>
  <c r="C50" i="1"/>
  <c r="C51" i="1" s="1"/>
  <c r="F40" i="1"/>
  <c r="F41" i="1" s="1"/>
  <c r="E40" i="1"/>
  <c r="E41" i="1" s="1"/>
  <c r="D40" i="1"/>
  <c r="D41" i="1" s="1"/>
  <c r="C40" i="1"/>
  <c r="C41" i="1" s="1"/>
  <c r="F31" i="1"/>
  <c r="F32" i="1" s="1"/>
  <c r="E31" i="1"/>
  <c r="E32" i="1" s="1"/>
  <c r="D31" i="1"/>
  <c r="D32" i="1" s="1"/>
  <c r="C31" i="1"/>
  <c r="C32" i="1" s="1"/>
  <c r="F22" i="1"/>
  <c r="F23" i="1" s="1"/>
  <c r="E22" i="1"/>
  <c r="E23" i="1" s="1"/>
  <c r="D22" i="1"/>
  <c r="D23" i="1" s="1"/>
  <c r="C22" i="1"/>
  <c r="C23" i="1" s="1"/>
  <c r="F12" i="1"/>
  <c r="F13" i="1" s="1"/>
  <c r="E12" i="1"/>
  <c r="E13" i="1" s="1"/>
  <c r="D12" i="1"/>
  <c r="D13" i="1" s="1"/>
  <c r="C12" i="1"/>
  <c r="C13" i="1" s="1"/>
</calcChain>
</file>

<file path=xl/sharedStrings.xml><?xml version="1.0" encoding="utf-8"?>
<sst xmlns="http://schemas.openxmlformats.org/spreadsheetml/2006/main" count="481" uniqueCount="6">
  <si>
    <t>A</t>
  </si>
  <si>
    <t>n</t>
  </si>
  <si>
    <t>N</t>
  </si>
  <si>
    <t>SMax</t>
  </si>
  <si>
    <t>b</t>
  </si>
  <si>
    <t>A/2b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</si>
</sst>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2" fillId="0" borderId="0" xfId="0" applyFont="1" applyFill="1"/>
    <xf numFmtId="0" fontId="1" fillId="2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'A=0.5'!$C$4:$F$4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'A=0.5'!$C$13:$F$13</c:f>
              <c:numCache>
                <c:formatCode>General</c:formatCode>
                <c:ptCount val="4"/>
                <c:pt idx="0">
                  <c:v>2.5499999999999998E-2</c:v>
                </c:pt>
                <c:pt idx="1">
                  <c:v>1.5100000000000001E-2</c:v>
                </c:pt>
                <c:pt idx="2">
                  <c:v>1.61E-2</c:v>
                </c:pt>
                <c:pt idx="3">
                  <c:v>1.6559999999999998E-2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91-4CCD-84A9-CDFD9299EDAC}"/>
            </c:ext>
          </c:extLst>
        </c:ser>
        <c:ser>
          <c:idx val="4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'A=0.5'!$C$16:$F$16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'A=0.5'!$C$25:$F$25</c:f>
              <c:numCache>
                <c:formatCode>General</c:formatCode>
                <c:ptCount val="4"/>
                <c:pt idx="0">
                  <c:v>1.4E-2</c:v>
                </c:pt>
                <c:pt idx="1">
                  <c:v>1.1299999999999999E-2</c:v>
                </c:pt>
                <c:pt idx="2">
                  <c:v>8.6700000000000006E-3</c:v>
                </c:pt>
                <c:pt idx="3">
                  <c:v>9.58E-3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91-4CCD-84A9-CDFD9299EDAC}"/>
            </c:ext>
          </c:extLst>
        </c:ser>
        <c:ser>
          <c:idx val="5"/>
          <c:order val="2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'A=0.5'!$C$28:$F$28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'A=0.5'!$C$36:$F$36</c:f>
              <c:numCache>
                <c:formatCode>General</c:formatCode>
                <c:ptCount val="4"/>
                <c:pt idx="0">
                  <c:v>1.2500000000000001E-2</c:v>
                </c:pt>
                <c:pt idx="1">
                  <c:v>3.3500000000000001E-3</c:v>
                </c:pt>
                <c:pt idx="2">
                  <c:v>5.9500000000000004E-3</c:v>
                </c:pt>
                <c:pt idx="3">
                  <c:v>5.0800000000000003E-3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91-4CCD-84A9-CDFD9299EDAC}"/>
            </c:ext>
          </c:extLst>
        </c:ser>
        <c:ser>
          <c:idx val="6"/>
          <c:order val="3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'A=0.5'!$C$39:$F$39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'A=0.5'!$C$47:$F$47</c:f>
              <c:numCache>
                <c:formatCode>General</c:formatCode>
                <c:ptCount val="4"/>
                <c:pt idx="0">
                  <c:v>7.4999999999999997E-3</c:v>
                </c:pt>
                <c:pt idx="1">
                  <c:v>2.0999999999999999E-3</c:v>
                </c:pt>
                <c:pt idx="2">
                  <c:v>3.16E-3</c:v>
                </c:pt>
                <c:pt idx="3">
                  <c:v>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91-4CCD-84A9-CDFD9299EDAC}"/>
            </c:ext>
          </c:extLst>
        </c:ser>
        <c:ser>
          <c:idx val="7"/>
          <c:order val="4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'A=0.5'!$C$50:$F$50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'A=0.5'!$C$58:$F$58</c:f>
              <c:numCache>
                <c:formatCode>General</c:formatCode>
                <c:ptCount val="4"/>
                <c:pt idx="0">
                  <c:v>8.9999999999999993E-3</c:v>
                </c:pt>
                <c:pt idx="1">
                  <c:v>2.15E-3</c:v>
                </c:pt>
                <c:pt idx="2">
                  <c:v>1E-3</c:v>
                </c:pt>
                <c:pt idx="3">
                  <c:v>1.065E-3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91-4CCD-84A9-CDFD9299EDAC}"/>
            </c:ext>
          </c:extLst>
        </c:ser>
        <c:ser>
          <c:idx val="8"/>
          <c:order val="5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'A=0.5'!$C$61:$F$61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'A=0.5'!$C$66:$F$66</c:f>
              <c:numCache>
                <c:formatCode>General</c:formatCode>
                <c:ptCount val="4"/>
                <c:pt idx="0">
                  <c:v>6.4999999999999997E-3</c:v>
                </c:pt>
                <c:pt idx="1">
                  <c:v>2.65E-3</c:v>
                </c:pt>
                <c:pt idx="2">
                  <c:v>1.4400000000000001E-3</c:v>
                </c:pt>
                <c:pt idx="3">
                  <c:v>1.0950000000000001E-3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91-4CCD-84A9-CDFD9299EDAC}"/>
            </c:ext>
          </c:extLst>
        </c:ser>
        <c:ser>
          <c:idx val="9"/>
          <c:order val="6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'A=0.5'!$C$69:$F$69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'A=0.5'!$C$74:$F$74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91-4CCD-84A9-CDFD9299EDAC}"/>
            </c:ext>
          </c:extLst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'A=0.5'!$C$77:$F$77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'A=0.5'!$C$84:$F$84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91-4CCD-84A9-CDFD9299EDAC}"/>
            </c:ext>
          </c:extLst>
        </c:ser>
        <c:ser>
          <c:idx val="1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'A=0.5'!$C$87:$F$87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'A=0.5'!$C$93:$F$93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791-4CCD-84A9-CDFD9299EDAC}"/>
            </c:ext>
          </c:extLst>
        </c:ser>
        <c:ser>
          <c:idx val="2"/>
          <c:order val="9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'A=0.5'!$C$96:$F$96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'A=0.5'!$C$102:$F$102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791-4CCD-84A9-CDFD9299EDAC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'A=0.5'!$C$105:$F$105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'A=0.5'!$C$111:$F$111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791-4CCD-84A9-CDFD9299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2162240"/>
        <c:axId val="-812161696"/>
      </c:scatterChart>
      <c:valAx>
        <c:axId val="-812162240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812161696"/>
        <c:crossesAt val="1.0000000000000004E-5"/>
        <c:crossBetween val="midCat"/>
      </c:valAx>
      <c:valAx>
        <c:axId val="-8121616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81216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'A=0.5'!$C$3</c:f>
              <c:numCache>
                <c:formatCode>General</c:formatCode>
                <c:ptCount val="1"/>
                <c:pt idx="0">
                  <c:v>3.75</c:v>
                </c:pt>
              </c:numCache>
            </c:numRef>
          </c:xVal>
          <c:yVal>
            <c:numRef>
              <c:f>'A=0.5'!$F$13</c:f>
              <c:numCache>
                <c:formatCode>General</c:formatCode>
                <c:ptCount val="1"/>
                <c:pt idx="0">
                  <c:v>1.6559999999999998E-2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91-4CF3-8539-3424BAC74F6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'A=0.5'!$C$15</c:f>
              <c:numCache>
                <c:formatCode>General</c:formatCode>
                <c:ptCount val="1"/>
                <c:pt idx="0">
                  <c:v>4.25</c:v>
                </c:pt>
              </c:numCache>
            </c:numRef>
          </c:xVal>
          <c:yVal>
            <c:numRef>
              <c:f>'A=0.5'!$F$25</c:f>
              <c:numCache>
                <c:formatCode>General</c:formatCode>
                <c:ptCount val="1"/>
                <c:pt idx="0">
                  <c:v>9.58E-3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91-4CF3-8539-3424BAC74F6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'A=0.5'!$C$27</c:f>
              <c:numCache>
                <c:formatCode>General</c:formatCode>
                <c:ptCount val="1"/>
                <c:pt idx="0">
                  <c:v>4.75</c:v>
                </c:pt>
              </c:numCache>
            </c:numRef>
          </c:xVal>
          <c:yVal>
            <c:numRef>
              <c:f>'A=0.5'!$F$36</c:f>
              <c:numCache>
                <c:formatCode>General</c:formatCode>
                <c:ptCount val="1"/>
                <c:pt idx="0">
                  <c:v>5.0800000000000003E-3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91-4CF3-8539-3424BAC74F6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'A=0.5'!$C$38</c:f>
              <c:numCache>
                <c:formatCode>General</c:formatCode>
                <c:ptCount val="1"/>
                <c:pt idx="0">
                  <c:v>5.25</c:v>
                </c:pt>
              </c:numCache>
            </c:numRef>
          </c:xVal>
          <c:yVal>
            <c:numRef>
              <c:f>'A=0.5'!$F$47</c:f>
              <c:numCache>
                <c:formatCode>General</c:formatCode>
                <c:ptCount val="1"/>
                <c:pt idx="0">
                  <c:v>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91-4CF3-8539-3424BAC74F69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'A=0.5'!$C$49</c:f>
              <c:numCache>
                <c:formatCode>General</c:formatCode>
                <c:ptCount val="1"/>
                <c:pt idx="0">
                  <c:v>5.75</c:v>
                </c:pt>
              </c:numCache>
            </c:numRef>
          </c:xVal>
          <c:yVal>
            <c:numRef>
              <c:f>'A=0.5'!$F$58</c:f>
              <c:numCache>
                <c:formatCode>General</c:formatCode>
                <c:ptCount val="1"/>
                <c:pt idx="0">
                  <c:v>1.065E-3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91-4CF3-8539-3424BAC74F6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'A=0.5'!$C$68</c:f>
              <c:numCache>
                <c:formatCode>General</c:formatCode>
                <c:ptCount val="1"/>
              </c:numCache>
            </c:numRef>
          </c:xVal>
          <c:yVal>
            <c:numRef>
              <c:f>'A=0.5'!$F$74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791-4CF3-8539-3424BAC74F69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'A=0.5'!$C$60</c:f>
              <c:numCache>
                <c:formatCode>General</c:formatCode>
                <c:ptCount val="1"/>
                <c:pt idx="0">
                  <c:v>6.25</c:v>
                </c:pt>
              </c:numCache>
            </c:numRef>
          </c:xVal>
          <c:yVal>
            <c:numRef>
              <c:f>'A=0.5'!$F$66</c:f>
              <c:numCache>
                <c:formatCode>General</c:formatCode>
                <c:ptCount val="1"/>
                <c:pt idx="0">
                  <c:v>1.0950000000000001E-3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791-4CF3-8539-3424BAC74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65409584"/>
        <c:axId val="-665418288"/>
      </c:scatterChart>
      <c:valAx>
        <c:axId val="-66540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665418288"/>
        <c:crosses val="autoZero"/>
        <c:crossBetween val="midCat"/>
      </c:valAx>
      <c:valAx>
        <c:axId val="-6654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665409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'A=1'!$C$4:$F$4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'A=1'!$C$13:$F$13</c:f>
              <c:numCache>
                <c:formatCode>General</c:formatCode>
                <c:ptCount val="4"/>
                <c:pt idx="0">
                  <c:v>0.39850000000000002</c:v>
                </c:pt>
                <c:pt idx="1">
                  <c:v>0.38253333333333334</c:v>
                </c:pt>
                <c:pt idx="2">
                  <c:v>0.37960666666666665</c:v>
                </c:pt>
                <c:pt idx="3">
                  <c:v>0.37832666666666664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41-453F-B91A-1EFBAFD55A25}"/>
            </c:ext>
          </c:extLst>
        </c:ser>
        <c:ser>
          <c:idx val="4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'A=1'!$C$16:$F$16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'A=1'!$C$23:$F$23</c:f>
              <c:numCache>
                <c:formatCode>General</c:formatCode>
                <c:ptCount val="4"/>
                <c:pt idx="0">
                  <c:v>2.4199999999999999E-2</c:v>
                </c:pt>
                <c:pt idx="1">
                  <c:v>1.83E-2</c:v>
                </c:pt>
                <c:pt idx="2">
                  <c:v>2.0355000000000002E-2</c:v>
                </c:pt>
                <c:pt idx="3">
                  <c:v>2.2814999999999998E-2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41-453F-B91A-1EFBAFD55A25}"/>
            </c:ext>
          </c:extLst>
        </c:ser>
        <c:ser>
          <c:idx val="5"/>
          <c:order val="2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'A=1'!$C$26:$F$26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'A=1'!$C$32:$F$32</c:f>
              <c:numCache>
                <c:formatCode>General</c:formatCode>
                <c:ptCount val="4"/>
                <c:pt idx="0">
                  <c:v>1.0666666666666666E-2</c:v>
                </c:pt>
                <c:pt idx="1">
                  <c:v>4.4250000000000001E-3</c:v>
                </c:pt>
                <c:pt idx="2">
                  <c:v>2.2699999999999999E-3</c:v>
                </c:pt>
                <c:pt idx="3">
                  <c:v>1.8699999999999999E-3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41-453F-B91A-1EFBAFD55A25}"/>
            </c:ext>
          </c:extLst>
        </c:ser>
        <c:ser>
          <c:idx val="6"/>
          <c:order val="3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'A=1'!$C$35:$F$35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'A=1'!$C$41:$F$41</c:f>
              <c:numCache>
                <c:formatCode>General</c:formatCode>
                <c:ptCount val="4"/>
                <c:pt idx="0">
                  <c:v>5.4999999999999997E-3</c:v>
                </c:pt>
                <c:pt idx="1">
                  <c:v>1.825E-3</c:v>
                </c:pt>
                <c:pt idx="2">
                  <c:v>8.1333333333333333E-4</c:v>
                </c:pt>
                <c:pt idx="3">
                  <c:v>3.5500000000000001E-4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41-453F-B91A-1EFBAFD55A25}"/>
            </c:ext>
          </c:extLst>
        </c:ser>
        <c:ser>
          <c:idx val="7"/>
          <c:order val="4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'A=1'!$C$44:$F$44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'A=1'!$C$51:$F$51</c:f>
              <c:numCache>
                <c:formatCode>General</c:formatCode>
                <c:ptCount val="4"/>
                <c:pt idx="0">
                  <c:v>1.4250000000000001E-2</c:v>
                </c:pt>
                <c:pt idx="1">
                  <c:v>1.1979999999999999E-2</c:v>
                </c:pt>
                <c:pt idx="2">
                  <c:v>1.7430000000000001E-2</c:v>
                </c:pt>
                <c:pt idx="3">
                  <c:v>1.7376666666666669E-2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41-453F-B91A-1EFBAFD55A25}"/>
            </c:ext>
          </c:extLst>
        </c:ser>
        <c:ser>
          <c:idx val="8"/>
          <c:order val="5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'A=1'!$C$54:$F$54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'A=1'!$C$59:$F$59</c:f>
              <c:numCache>
                <c:formatCode>General</c:formatCode>
                <c:ptCount val="4"/>
                <c:pt idx="0">
                  <c:v>1.4333333333333333E-2</c:v>
                </c:pt>
                <c:pt idx="1">
                  <c:v>1.4433333333333334E-2</c:v>
                </c:pt>
                <c:pt idx="2">
                  <c:v>1.1053333333333333E-2</c:v>
                </c:pt>
                <c:pt idx="3">
                  <c:v>5.4299999999999999E-3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41-453F-B91A-1EFBAFD55A25}"/>
            </c:ext>
          </c:extLst>
        </c:ser>
        <c:ser>
          <c:idx val="9"/>
          <c:order val="6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'A=1'!$C$62:$F$62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'A=1'!$C$67:$F$67</c:f>
              <c:numCache>
                <c:formatCode>General</c:formatCode>
                <c:ptCount val="4"/>
                <c:pt idx="0">
                  <c:v>0.03</c:v>
                </c:pt>
                <c:pt idx="1">
                  <c:v>3.0949999999999998E-2</c:v>
                </c:pt>
                <c:pt idx="2">
                  <c:v>3.5433333333333338E-2</c:v>
                </c:pt>
                <c:pt idx="3">
                  <c:v>3.5433333333333338E-2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541-453F-B91A-1EFBAFD55A25}"/>
            </c:ext>
          </c:extLst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'A=1'!$C$70:$F$70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'A=1'!$C$81:$F$81</c:f>
              <c:numCache>
                <c:formatCode>General</c:formatCode>
                <c:ptCount val="4"/>
                <c:pt idx="0">
                  <c:v>1.0500000000000001E-2</c:v>
                </c:pt>
                <c:pt idx="1">
                  <c:v>6.0000000000000001E-3</c:v>
                </c:pt>
                <c:pt idx="2">
                  <c:v>4.9449999999999997E-3</c:v>
                </c:pt>
                <c:pt idx="3">
                  <c:v>4.1700000000000001E-3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541-453F-B91A-1EFBAFD55A25}"/>
            </c:ext>
          </c:extLst>
        </c:ser>
        <c:ser>
          <c:idx val="1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'A=1'!$C$84:$F$84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'A=1'!$C$90:$F$90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541-453F-B91A-1EFBAFD55A25}"/>
            </c:ext>
          </c:extLst>
        </c:ser>
        <c:ser>
          <c:idx val="2"/>
          <c:order val="9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'A=1'!$C$93:$F$93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'A=1'!$C$99:$F$99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541-453F-B91A-1EFBAFD55A25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'A=1'!$C$102:$F$102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'A=1'!$C$108:$F$108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541-453F-B91A-1EFBAFD55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736304"/>
        <c:axId val="-155737392"/>
      </c:scatterChart>
      <c:valAx>
        <c:axId val="-155736304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155737392"/>
        <c:crossesAt val="1.0000000000000004E-5"/>
        <c:crossBetween val="midCat"/>
      </c:valAx>
      <c:valAx>
        <c:axId val="-1557373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15573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'A=2'!$C$4:$F$4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'A=2'!$C$13:$F$13</c:f>
              <c:numCache>
                <c:formatCode>General</c:formatCode>
                <c:ptCount val="4"/>
                <c:pt idx="0">
                  <c:v>8.8249999999999995E-2</c:v>
                </c:pt>
                <c:pt idx="1">
                  <c:v>0.100525</c:v>
                </c:pt>
                <c:pt idx="2">
                  <c:v>9.9565000000000001E-2</c:v>
                </c:pt>
                <c:pt idx="3">
                  <c:v>0.10076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72-4019-A509-93B8181A3650}"/>
            </c:ext>
          </c:extLst>
        </c:ser>
        <c:ser>
          <c:idx val="4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'A=2'!$C$16:$F$16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'A=2'!$C$23:$F$23</c:f>
              <c:numCache>
                <c:formatCode>General</c:formatCode>
                <c:ptCount val="4"/>
                <c:pt idx="0">
                  <c:v>4.65E-2</c:v>
                </c:pt>
                <c:pt idx="1">
                  <c:v>6.6174999999999998E-2</c:v>
                </c:pt>
                <c:pt idx="2">
                  <c:v>6.0104999999999999E-2</c:v>
                </c:pt>
                <c:pt idx="3">
                  <c:v>6.3829999999999998E-2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72-4019-A509-93B8181A3650}"/>
            </c:ext>
          </c:extLst>
        </c:ser>
        <c:ser>
          <c:idx val="5"/>
          <c:order val="2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'A=2'!$C$26:$F$26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'A=2'!$C$32:$F$32</c:f>
              <c:numCache>
                <c:formatCode>General</c:formatCode>
                <c:ptCount val="4"/>
                <c:pt idx="0">
                  <c:v>3.1E-2</c:v>
                </c:pt>
                <c:pt idx="1">
                  <c:v>3.1300000000000001E-2</c:v>
                </c:pt>
                <c:pt idx="2">
                  <c:v>3.6069999999999998E-2</c:v>
                </c:pt>
                <c:pt idx="3">
                  <c:v>3.8159999999999999E-2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72-4019-A509-93B8181A3650}"/>
            </c:ext>
          </c:extLst>
        </c:ser>
        <c:ser>
          <c:idx val="6"/>
          <c:order val="3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'A=2'!$C$35:$F$35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'A=2'!$C$47:$F$47</c:f>
              <c:numCache>
                <c:formatCode>General</c:formatCode>
                <c:ptCount val="4"/>
                <c:pt idx="0">
                  <c:v>2.6749999999999999E-2</c:v>
                </c:pt>
                <c:pt idx="1">
                  <c:v>1.37375E-2</c:v>
                </c:pt>
                <c:pt idx="2">
                  <c:v>1.9556E-2</c:v>
                </c:pt>
                <c:pt idx="3">
                  <c:v>1.9514E-2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72-4019-A509-93B8181A3650}"/>
            </c:ext>
          </c:extLst>
        </c:ser>
        <c:ser>
          <c:idx val="7"/>
          <c:order val="4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'A=2'!$C$50:$F$50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'A=2'!$C$62:$F$62</c:f>
              <c:numCache>
                <c:formatCode>General</c:formatCode>
                <c:ptCount val="4"/>
                <c:pt idx="0">
                  <c:v>1.6500000000000001E-2</c:v>
                </c:pt>
                <c:pt idx="1">
                  <c:v>1.1683333333333332E-2</c:v>
                </c:pt>
                <c:pt idx="2">
                  <c:v>1.0415000000000001E-2</c:v>
                </c:pt>
                <c:pt idx="3">
                  <c:v>9.918999999999999E-3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72-4019-A509-93B8181A3650}"/>
            </c:ext>
          </c:extLst>
        </c:ser>
        <c:ser>
          <c:idx val="8"/>
          <c:order val="5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'A=2'!$C$65:$F$65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'A=2'!$C$70:$F$70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572-4019-A509-93B8181A3650}"/>
            </c:ext>
          </c:extLst>
        </c:ser>
        <c:ser>
          <c:idx val="9"/>
          <c:order val="6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'A=2'!$C$73:$F$73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'A=2'!$C$81:$F$81</c:f>
              <c:numCache>
                <c:formatCode>General</c:formatCode>
                <c:ptCount val="4"/>
                <c:pt idx="0">
                  <c:v>1.2666666666666666E-2</c:v>
                </c:pt>
                <c:pt idx="1">
                  <c:v>4.9333333333333338E-3</c:v>
                </c:pt>
                <c:pt idx="2">
                  <c:v>3.7680000000000001E-3</c:v>
                </c:pt>
                <c:pt idx="3">
                  <c:v>3.868333333333333E-3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572-4019-A509-93B8181A3650}"/>
            </c:ext>
          </c:extLst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'A=2'!$C$84:$F$84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'A=2'!$C$91:$F$91</c:f>
              <c:numCache>
                <c:formatCode>General</c:formatCode>
                <c:ptCount val="4"/>
                <c:pt idx="0">
                  <c:v>1.0749999999999999E-2</c:v>
                </c:pt>
                <c:pt idx="1">
                  <c:v>5.5500000000000002E-3</c:v>
                </c:pt>
                <c:pt idx="2">
                  <c:v>2.32E-3</c:v>
                </c:pt>
                <c:pt idx="3">
                  <c:v>1.4599999999999999E-3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572-4019-A509-93B8181A3650}"/>
            </c:ext>
          </c:extLst>
        </c:ser>
        <c:ser>
          <c:idx val="1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'A=2'!$C$94:$F$94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'A=2'!$C$100:$F$100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572-4019-A509-93B8181A3650}"/>
            </c:ext>
          </c:extLst>
        </c:ser>
        <c:ser>
          <c:idx val="2"/>
          <c:order val="9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'A=2'!$C$103:$F$103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'A=2'!$C$109:$F$109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572-4019-A509-93B8181A3650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'A=2'!$C$112:$F$112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'A=2'!$C$118:$F$118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572-4019-A509-93B8181A3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744944"/>
        <c:axId val="881746032"/>
      </c:scatterChart>
      <c:valAx>
        <c:axId val="881744944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6032"/>
        <c:crossesAt val="1.0000000000000004E-5"/>
        <c:crossBetween val="midCat"/>
      </c:valAx>
      <c:valAx>
        <c:axId val="88174603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'A=2'!$C$3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'A=2'!$F$13</c:f>
              <c:numCache>
                <c:formatCode>General</c:formatCode>
                <c:ptCount val="1"/>
                <c:pt idx="0">
                  <c:v>0.10076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7B-4D59-ACA4-0FF429D7FB6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'A=2'!$C$15</c:f>
              <c:numCache>
                <c:formatCode>General</c:formatCode>
                <c:ptCount val="1"/>
                <c:pt idx="0">
                  <c:v>6</c:v>
                </c:pt>
              </c:numCache>
            </c:numRef>
          </c:xVal>
          <c:yVal>
            <c:numRef>
              <c:f>'A=2'!$F$23</c:f>
              <c:numCache>
                <c:formatCode>General</c:formatCode>
                <c:ptCount val="1"/>
                <c:pt idx="0">
                  <c:v>6.3829999999999998E-2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7B-4D59-ACA4-0FF429D7FB6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'A=2'!$C$25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'A=2'!$F$32</c:f>
              <c:numCache>
                <c:formatCode>General</c:formatCode>
                <c:ptCount val="1"/>
                <c:pt idx="0">
                  <c:v>3.8159999999999999E-2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7B-4D59-ACA4-0FF429D7FB6E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'A=2'!$C$34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'A=2'!$F$47</c:f>
              <c:numCache>
                <c:formatCode>General</c:formatCode>
                <c:ptCount val="1"/>
                <c:pt idx="0">
                  <c:v>1.9514E-2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7B-4D59-ACA4-0FF429D7FB6E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'A=2'!$C$49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'A=2'!$F$62</c:f>
              <c:numCache>
                <c:formatCode>General</c:formatCode>
                <c:ptCount val="1"/>
                <c:pt idx="0">
                  <c:v>9.918999999999999E-3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F7B-4D59-ACA4-0FF429D7FB6E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'A=2'!$C$72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'A=2'!$F$81</c:f>
              <c:numCache>
                <c:formatCode>General</c:formatCode>
                <c:ptCount val="1"/>
                <c:pt idx="0">
                  <c:v>3.868333333333333E-3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F7B-4D59-ACA4-0FF429D7FB6E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'A=2'!$C$83</c:f>
              <c:numCache>
                <c:formatCode>General</c:formatCode>
                <c:ptCount val="1"/>
                <c:pt idx="0">
                  <c:v>11</c:v>
                </c:pt>
              </c:numCache>
            </c:numRef>
          </c:xVal>
          <c:yVal>
            <c:numRef>
              <c:f>'A=2'!$F$91</c:f>
              <c:numCache>
                <c:formatCode>General</c:formatCode>
                <c:ptCount val="1"/>
                <c:pt idx="0">
                  <c:v>1.4599999999999999E-3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F7B-4D59-ACA4-0FF429D7FB6E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'A=2'!$C$72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'A=2'!$F$81</c:f>
              <c:numCache>
                <c:formatCode>General</c:formatCode>
                <c:ptCount val="1"/>
                <c:pt idx="0">
                  <c:v>3.868333333333333E-3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F7B-4D59-ACA4-0FF429D7F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742768"/>
        <c:axId val="881749296"/>
      </c:scatterChart>
      <c:valAx>
        <c:axId val="88174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9296"/>
        <c:crosses val="autoZero"/>
        <c:crossBetween val="midCat"/>
      </c:valAx>
      <c:valAx>
        <c:axId val="8817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2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'A=4'!$C$4:$F$4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'A=4'!$C$13:$F$13</c:f>
              <c:numCache>
                <c:formatCode>General</c:formatCode>
                <c:ptCount val="4"/>
                <c:pt idx="0">
                  <c:v>0.06</c:v>
                </c:pt>
                <c:pt idx="1">
                  <c:v>7.0525000000000004E-2</c:v>
                </c:pt>
                <c:pt idx="2">
                  <c:v>7.4185000000000001E-2</c:v>
                </c:pt>
                <c:pt idx="3">
                  <c:v>7.2690000000000005E-2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13-4BC3-848C-669010FB7D5C}"/>
            </c:ext>
          </c:extLst>
        </c:ser>
        <c:ser>
          <c:idx val="4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'A=4'!$C$16:$F$16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'A=4'!$C$23:$F$23</c:f>
              <c:numCache>
                <c:formatCode>General</c:formatCode>
                <c:ptCount val="4"/>
                <c:pt idx="0">
                  <c:v>4.2250000000000003E-2</c:v>
                </c:pt>
                <c:pt idx="1">
                  <c:v>2.7824999999999999E-2</c:v>
                </c:pt>
                <c:pt idx="2">
                  <c:v>3.3869999999999997E-2</c:v>
                </c:pt>
                <c:pt idx="3">
                  <c:v>3.5892500000000001E-2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13-4BC3-848C-669010FB7D5C}"/>
            </c:ext>
          </c:extLst>
        </c:ser>
        <c:ser>
          <c:idx val="5"/>
          <c:order val="2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'A=4'!$C$26:$F$26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'A=4'!$C$34:$F$34</c:f>
              <c:numCache>
                <c:formatCode>General</c:formatCode>
                <c:ptCount val="4"/>
                <c:pt idx="0">
                  <c:v>2.7E-2</c:v>
                </c:pt>
                <c:pt idx="1">
                  <c:v>1.47E-2</c:v>
                </c:pt>
                <c:pt idx="2">
                  <c:v>1.2053333333333333E-2</c:v>
                </c:pt>
                <c:pt idx="3">
                  <c:v>1.2933333333333333E-2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13-4BC3-848C-669010FB7D5C}"/>
            </c:ext>
          </c:extLst>
        </c:ser>
        <c:ser>
          <c:idx val="6"/>
          <c:order val="3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'A=4'!$C$37:$F$37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'A=4'!$C$45:$F$45</c:f>
              <c:numCache>
                <c:formatCode>General</c:formatCode>
                <c:ptCount val="4"/>
                <c:pt idx="0">
                  <c:v>1.4500000000000001E-2</c:v>
                </c:pt>
                <c:pt idx="1">
                  <c:v>7.025E-3</c:v>
                </c:pt>
                <c:pt idx="2">
                  <c:v>5.4466666666666665E-3</c:v>
                </c:pt>
                <c:pt idx="3">
                  <c:v>2.6250000000000002E-3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813-4BC3-848C-669010FB7D5C}"/>
            </c:ext>
          </c:extLst>
        </c:ser>
        <c:ser>
          <c:idx val="7"/>
          <c:order val="4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'A=4'!$C$48:$F$48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'A=4'!$C$56:$F$56</c:f>
              <c:numCache>
                <c:formatCode>General</c:formatCode>
                <c:ptCount val="4"/>
                <c:pt idx="0">
                  <c:v>2.4833333333333332E-2</c:v>
                </c:pt>
                <c:pt idx="1">
                  <c:v>3.5999999999999999E-3</c:v>
                </c:pt>
                <c:pt idx="2">
                  <c:v>2.5866666666666668E-3</c:v>
                </c:pt>
                <c:pt idx="3">
                  <c:v>1.196E-3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813-4BC3-848C-669010FB7D5C}"/>
            </c:ext>
          </c:extLst>
        </c:ser>
        <c:ser>
          <c:idx val="8"/>
          <c:order val="5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'A=4'!$C$59:$F$59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'A=4'!$C$65:$F$65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813-4BC3-848C-669010FB7D5C}"/>
            </c:ext>
          </c:extLst>
        </c:ser>
        <c:ser>
          <c:idx val="9"/>
          <c:order val="6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'A=4'!$C$68:$F$68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'A=4'!$C$77:$F$77</c:f>
              <c:numCache>
                <c:formatCode>General</c:formatCode>
                <c:ptCount val="4"/>
                <c:pt idx="0">
                  <c:v>6.0000000000000001E-3</c:v>
                </c:pt>
                <c:pt idx="1">
                  <c:v>1.25E-3</c:v>
                </c:pt>
                <c:pt idx="2">
                  <c:v>4.6000000000000001E-4</c:v>
                </c:pt>
                <c:pt idx="3">
                  <c:v>1.85E-4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813-4BC3-848C-669010FB7D5C}"/>
            </c:ext>
          </c:extLst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'A=4'!$C$80:$F$80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'A=4'!$C$90:$F$90</c:f>
              <c:numCache>
                <c:formatCode>General</c:formatCode>
                <c:ptCount val="4"/>
                <c:pt idx="0">
                  <c:v>1.7125000000000001E-2</c:v>
                </c:pt>
                <c:pt idx="1">
                  <c:v>7.7666666666666674E-3</c:v>
                </c:pt>
                <c:pt idx="2">
                  <c:v>6.476E-3</c:v>
                </c:pt>
                <c:pt idx="3">
                  <c:v>7.2175E-3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813-4BC3-848C-669010FB7D5C}"/>
            </c:ext>
          </c:extLst>
        </c:ser>
        <c:ser>
          <c:idx val="1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'A=4'!$C$93:$F$93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'A=4'!$C$99:$F$99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813-4BC3-848C-669010FB7D5C}"/>
            </c:ext>
          </c:extLst>
        </c:ser>
        <c:ser>
          <c:idx val="2"/>
          <c:order val="9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'A=4'!$C$102:$F$102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'A=4'!$C$108:$F$108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813-4BC3-848C-669010FB7D5C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'A=4'!$C$111:$F$111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'A=4'!$C$117:$F$117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813-4BC3-848C-669010FB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010672"/>
        <c:axId val="-136010128"/>
      </c:scatterChart>
      <c:valAx>
        <c:axId val="-136010672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136010128"/>
        <c:crossesAt val="1.0000000000000004E-5"/>
        <c:crossBetween val="midCat"/>
      </c:valAx>
      <c:valAx>
        <c:axId val="-13601012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136010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302799</xdr:colOff>
      <xdr:row>2</xdr:row>
      <xdr:rowOff>88488</xdr:rowOff>
    </xdr:from>
    <xdr:to>
      <xdr:col>20</xdr:col>
      <xdr:colOff>607600</xdr:colOff>
      <xdr:row>19</xdr:row>
      <xdr:rowOff>165264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295275</xdr:colOff>
      <xdr:row>22</xdr:row>
      <xdr:rowOff>107950</xdr:rowOff>
    </xdr:from>
    <xdr:to>
      <xdr:col>20</xdr:col>
      <xdr:colOff>600075</xdr:colOff>
      <xdr:row>37</xdr:row>
      <xdr:rowOff>88900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</xdr:colOff>
      <xdr:row>3</xdr:row>
      <xdr:rowOff>19050</xdr:rowOff>
    </xdr:from>
    <xdr:to>
      <xdr:col>15</xdr:col>
      <xdr:colOff>347662</xdr:colOff>
      <xdr:row>20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468312</xdr:colOff>
      <xdr:row>2</xdr:row>
      <xdr:rowOff>38100</xdr:rowOff>
    </xdr:from>
    <xdr:to>
      <xdr:col>21</xdr:col>
      <xdr:colOff>163512</xdr:colOff>
      <xdr:row>19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415925</xdr:colOff>
      <xdr:row>21</xdr:row>
      <xdr:rowOff>107950</xdr:rowOff>
    </xdr:from>
    <xdr:to>
      <xdr:col>21</xdr:col>
      <xdr:colOff>111125</xdr:colOff>
      <xdr:row>36</xdr:row>
      <xdr:rowOff>88900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271462</xdr:colOff>
      <xdr:row>2</xdr:row>
      <xdr:rowOff>120650</xdr:rowOff>
    </xdr:from>
    <xdr:to>
      <xdr:col>21</xdr:col>
      <xdr:colOff>576262</xdr:colOff>
      <xdr:row>20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nlam\Application%20Data\SSH\temp\SMax_A01_DoB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=0.5"/>
      <sheetName val="A=1"/>
      <sheetName val="A=2"/>
      <sheetName val="A=4"/>
    </sheetNames>
    <sheetDataSet>
      <sheetData sheetId="0">
        <row r="3">
          <cell r="C3">
            <v>3.75</v>
          </cell>
        </row>
        <row r="4">
          <cell r="C4">
            <v>1000</v>
          </cell>
          <cell r="D4">
            <v>10000</v>
          </cell>
          <cell r="E4">
            <v>50000</v>
          </cell>
          <cell r="F4">
            <v>100000</v>
          </cell>
        </row>
        <row r="13">
          <cell r="C13">
            <v>2.5499999999999998E-2</v>
          </cell>
          <cell r="D13">
            <v>1.5100000000000001E-2</v>
          </cell>
          <cell r="E13">
            <v>1.61E-2</v>
          </cell>
          <cell r="F13">
            <v>1.6559999999999998E-2</v>
          </cell>
        </row>
        <row r="15">
          <cell r="C15">
            <v>4.25</v>
          </cell>
        </row>
        <row r="16">
          <cell r="C16">
            <v>1000</v>
          </cell>
          <cell r="D16">
            <v>10000</v>
          </cell>
          <cell r="E16">
            <v>50000</v>
          </cell>
          <cell r="F16">
            <v>100000</v>
          </cell>
        </row>
        <row r="23">
          <cell r="C23">
            <v>1.4E-2</v>
          </cell>
          <cell r="D23">
            <v>1.1299999999999999E-2</v>
          </cell>
          <cell r="E23">
            <v>8.6700000000000006E-3</v>
          </cell>
          <cell r="F23">
            <v>9.58E-3</v>
          </cell>
        </row>
        <row r="25">
          <cell r="C25">
            <v>4.75</v>
          </cell>
        </row>
        <row r="26">
          <cell r="C26">
            <v>1000</v>
          </cell>
          <cell r="D26">
            <v>10000</v>
          </cell>
          <cell r="E26">
            <v>50000</v>
          </cell>
          <cell r="F26">
            <v>100000</v>
          </cell>
        </row>
        <row r="34">
          <cell r="C34">
            <v>1.2500000000000001E-2</v>
          </cell>
          <cell r="D34">
            <v>3.3500000000000001E-3</v>
          </cell>
          <cell r="E34">
            <v>5.9500000000000004E-3</v>
          </cell>
          <cell r="F34">
            <v>5.0800000000000003E-3</v>
          </cell>
        </row>
        <row r="36">
          <cell r="C36">
            <v>5.25</v>
          </cell>
        </row>
        <row r="37">
          <cell r="C37">
            <v>1000</v>
          </cell>
          <cell r="D37">
            <v>10000</v>
          </cell>
          <cell r="E37">
            <v>50000</v>
          </cell>
          <cell r="F37">
            <v>100000</v>
          </cell>
        </row>
        <row r="45">
          <cell r="C45">
            <v>7.4999999999999997E-3</v>
          </cell>
          <cell r="D45">
            <v>2.0999999999999999E-3</v>
          </cell>
          <cell r="E45">
            <v>3.16E-3</v>
          </cell>
          <cell r="F45">
            <v>2E-3</v>
          </cell>
        </row>
        <row r="47">
          <cell r="C47">
            <v>5.75</v>
          </cell>
        </row>
        <row r="48">
          <cell r="C48">
            <v>1000</v>
          </cell>
          <cell r="D48">
            <v>10000</v>
          </cell>
          <cell r="E48">
            <v>50000</v>
          </cell>
          <cell r="F48">
            <v>100000</v>
          </cell>
        </row>
        <row r="56">
          <cell r="C56">
            <v>8.9999999999999993E-3</v>
          </cell>
          <cell r="D56">
            <v>2.15E-3</v>
          </cell>
          <cell r="E56">
            <v>1E-3</v>
          </cell>
          <cell r="F56">
            <v>1.065E-3</v>
          </cell>
        </row>
        <row r="58">
          <cell r="C58">
            <v>6.25</v>
          </cell>
        </row>
        <row r="59">
          <cell r="C59">
            <v>1000</v>
          </cell>
          <cell r="D59">
            <v>10000</v>
          </cell>
          <cell r="E59">
            <v>50000</v>
          </cell>
          <cell r="F59">
            <v>100000</v>
          </cell>
        </row>
        <row r="64">
          <cell r="C64">
            <v>6.4999999999999997E-3</v>
          </cell>
          <cell r="D64">
            <v>2.65E-3</v>
          </cell>
          <cell r="E64">
            <v>1.4400000000000001E-3</v>
          </cell>
          <cell r="F64">
            <v>1.0950000000000001E-3</v>
          </cell>
        </row>
        <row r="67">
          <cell r="C67">
            <v>1000</v>
          </cell>
          <cell r="D67">
            <v>10000</v>
          </cell>
          <cell r="E67">
            <v>50000</v>
          </cell>
          <cell r="F67">
            <v>100000</v>
          </cell>
        </row>
        <row r="72">
          <cell r="C72" t="e">
            <v>#DIV/0!</v>
          </cell>
          <cell r="D72" t="e">
            <v>#DIV/0!</v>
          </cell>
          <cell r="E72" t="e">
            <v>#DIV/0!</v>
          </cell>
          <cell r="F72" t="e">
            <v>#DIV/0!</v>
          </cell>
        </row>
        <row r="75">
          <cell r="C75">
            <v>1000</v>
          </cell>
          <cell r="D75">
            <v>10000</v>
          </cell>
          <cell r="E75">
            <v>50000</v>
          </cell>
          <cell r="F75">
            <v>100000</v>
          </cell>
        </row>
        <row r="82">
          <cell r="C82" t="e">
            <v>#DIV/0!</v>
          </cell>
          <cell r="D82" t="e">
            <v>#DIV/0!</v>
          </cell>
          <cell r="E82" t="e">
            <v>#DIV/0!</v>
          </cell>
          <cell r="F82" t="e">
            <v>#DIV/0!</v>
          </cell>
        </row>
        <row r="85">
          <cell r="C85">
            <v>1000</v>
          </cell>
          <cell r="D85">
            <v>10000</v>
          </cell>
          <cell r="E85">
            <v>50000</v>
          </cell>
          <cell r="F85">
            <v>100000</v>
          </cell>
        </row>
        <row r="91">
          <cell r="C91" t="e">
            <v>#DIV/0!</v>
          </cell>
          <cell r="D91" t="e">
            <v>#DIV/0!</v>
          </cell>
          <cell r="E91" t="e">
            <v>#DIV/0!</v>
          </cell>
          <cell r="F91" t="e">
            <v>#DIV/0!</v>
          </cell>
        </row>
        <row r="94">
          <cell r="C94">
            <v>1000</v>
          </cell>
          <cell r="D94">
            <v>10000</v>
          </cell>
          <cell r="E94">
            <v>50000</v>
          </cell>
          <cell r="F94">
            <v>100000</v>
          </cell>
        </row>
        <row r="100">
          <cell r="C100" t="e">
            <v>#DIV/0!</v>
          </cell>
          <cell r="D100" t="e">
            <v>#DIV/0!</v>
          </cell>
          <cell r="E100" t="e">
            <v>#DIV/0!</v>
          </cell>
          <cell r="F100" t="e">
            <v>#DIV/0!</v>
          </cell>
        </row>
        <row r="103">
          <cell r="C103">
            <v>1000</v>
          </cell>
          <cell r="D103">
            <v>10000</v>
          </cell>
          <cell r="E103">
            <v>50000</v>
          </cell>
          <cell r="F103">
            <v>100000</v>
          </cell>
        </row>
        <row r="109">
          <cell r="C109" t="e">
            <v>#DIV/0!</v>
          </cell>
          <cell r="D109" t="e">
            <v>#DIV/0!</v>
          </cell>
          <cell r="E109" t="e">
            <v>#DIV/0!</v>
          </cell>
          <cell r="F109" t="e">
            <v>#DIV/0!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1"/>
  <sheetViews>
    <sheetView tabSelected="1" topLeftCell="A7" zoomScale="70" zoomScaleNormal="70" workbookViewId="0">
      <selection activeCell="I50" sqref="I50"/>
    </sheetView>
  </sheetViews>
  <sheetFormatPr defaultColWidth="8.7109375" defaultRowHeight="15" x14ac:dyDescent="0.25"/>
  <cols>
    <col min="1" max="16384" width="8.7109375" style="3"/>
  </cols>
  <sheetData>
    <row r="2" spans="1:6" x14ac:dyDescent="0.25">
      <c r="A2" s="3" t="s">
        <v>0</v>
      </c>
      <c r="B2" s="3" t="s">
        <v>4</v>
      </c>
      <c r="C2" s="3" t="s">
        <v>5</v>
      </c>
    </row>
    <row r="3" spans="1:6" x14ac:dyDescent="0.25">
      <c r="A3" s="3">
        <v>0.5</v>
      </c>
      <c r="B3" s="3">
        <f>1/15</f>
        <v>6.6666666666666666E-2</v>
      </c>
      <c r="C3" s="3">
        <f>A3/(2*B3)</f>
        <v>3.75</v>
      </c>
    </row>
    <row r="4" spans="1:6" x14ac:dyDescent="0.25">
      <c r="A4" s="3" t="s">
        <v>2</v>
      </c>
      <c r="C4" s="3">
        <v>1000</v>
      </c>
      <c r="D4" s="3">
        <v>10000</v>
      </c>
      <c r="E4" s="3">
        <v>50000</v>
      </c>
      <c r="F4" s="3">
        <v>100000</v>
      </c>
    </row>
    <row r="5" spans="1:6" x14ac:dyDescent="0.25">
      <c r="A5" s="3" t="s">
        <v>3</v>
      </c>
      <c r="C5" s="3">
        <v>34</v>
      </c>
      <c r="D5" s="3">
        <v>147</v>
      </c>
      <c r="E5" s="3">
        <v>740</v>
      </c>
      <c r="F5" s="3">
        <v>1777</v>
      </c>
    </row>
    <row r="6" spans="1:6" x14ac:dyDescent="0.25">
      <c r="A6" s="3" t="s">
        <v>3</v>
      </c>
      <c r="C6" s="3">
        <v>17</v>
      </c>
      <c r="D6" s="3">
        <v>155</v>
      </c>
      <c r="E6" s="3">
        <v>870</v>
      </c>
      <c r="F6" s="3">
        <v>1535</v>
      </c>
    </row>
    <row r="7" spans="1:6" x14ac:dyDescent="0.25">
      <c r="A7" s="3" t="s">
        <v>3</v>
      </c>
    </row>
    <row r="8" spans="1:6" x14ac:dyDescent="0.25">
      <c r="A8" s="3" t="s">
        <v>3</v>
      </c>
    </row>
    <row r="9" spans="1:6" x14ac:dyDescent="0.25">
      <c r="A9" s="3" t="s">
        <v>3</v>
      </c>
    </row>
    <row r="10" spans="1:6" x14ac:dyDescent="0.25">
      <c r="A10" s="3" t="s">
        <v>3</v>
      </c>
    </row>
    <row r="11" spans="1:6" x14ac:dyDescent="0.25">
      <c r="A11" s="3" t="s">
        <v>3</v>
      </c>
    </row>
    <row r="12" spans="1:6" x14ac:dyDescent="0.25">
      <c r="A12" s="3" t="s">
        <v>3</v>
      </c>
      <c r="C12" s="6">
        <f>AVERAGE(C5:C11)</f>
        <v>25.5</v>
      </c>
      <c r="D12" s="6">
        <f t="shared" ref="D12:F12" si="0">AVERAGE(D5:D11)</f>
        <v>151</v>
      </c>
      <c r="E12" s="6">
        <f t="shared" si="0"/>
        <v>805</v>
      </c>
      <c r="F12" s="6">
        <f t="shared" si="0"/>
        <v>1656</v>
      </c>
    </row>
    <row r="13" spans="1:6" x14ac:dyDescent="0.25">
      <c r="C13" s="3">
        <f>C12/C4</f>
        <v>2.5499999999999998E-2</v>
      </c>
      <c r="D13" s="3">
        <f>D12/D4</f>
        <v>1.5100000000000001E-2</v>
      </c>
      <c r="E13" s="3">
        <f>E12/E4</f>
        <v>1.61E-2</v>
      </c>
      <c r="F13" s="3">
        <f>F12/F4</f>
        <v>1.6559999999999998E-2</v>
      </c>
    </row>
    <row r="14" spans="1:6" x14ac:dyDescent="0.25">
      <c r="A14" s="3" t="s">
        <v>0</v>
      </c>
      <c r="B14" s="3" t="s">
        <v>4</v>
      </c>
      <c r="C14" s="3" t="s">
        <v>5</v>
      </c>
      <c r="E14" s="3" t="s">
        <v>1</v>
      </c>
    </row>
    <row r="15" spans="1:6" x14ac:dyDescent="0.25">
      <c r="A15" s="3">
        <v>0.5</v>
      </c>
      <c r="B15" s="3">
        <f>1/17</f>
        <v>5.8823529411764705E-2</v>
      </c>
      <c r="C15" s="3">
        <f>A15/(2*B15)</f>
        <v>4.25</v>
      </c>
    </row>
    <row r="16" spans="1:6" x14ac:dyDescent="0.25">
      <c r="A16" s="3" t="s">
        <v>2</v>
      </c>
      <c r="C16" s="3">
        <v>1000</v>
      </c>
      <c r="D16" s="3">
        <v>10000</v>
      </c>
      <c r="E16" s="3">
        <v>50000</v>
      </c>
      <c r="F16" s="3">
        <v>100000</v>
      </c>
    </row>
    <row r="17" spans="1:6" x14ac:dyDescent="0.25">
      <c r="A17" s="3" t="s">
        <v>3</v>
      </c>
      <c r="C17" s="3">
        <v>22</v>
      </c>
      <c r="D17" s="3">
        <v>137</v>
      </c>
      <c r="E17" s="3">
        <v>433</v>
      </c>
      <c r="F17" s="3">
        <v>1026</v>
      </c>
    </row>
    <row r="18" spans="1:6" x14ac:dyDescent="0.25">
      <c r="A18" s="3" t="s">
        <v>3</v>
      </c>
      <c r="C18" s="2">
        <v>6</v>
      </c>
      <c r="D18" s="3">
        <v>89</v>
      </c>
      <c r="E18" s="3">
        <v>434</v>
      </c>
      <c r="F18" s="3">
        <v>890</v>
      </c>
    </row>
    <row r="19" spans="1:6" x14ac:dyDescent="0.25">
      <c r="A19" s="3" t="s">
        <v>3</v>
      </c>
    </row>
    <row r="20" spans="1:6" x14ac:dyDescent="0.25">
      <c r="A20" s="3" t="s">
        <v>3</v>
      </c>
    </row>
    <row r="21" spans="1:6" x14ac:dyDescent="0.25">
      <c r="A21" s="3" t="s">
        <v>3</v>
      </c>
    </row>
    <row r="22" spans="1:6" x14ac:dyDescent="0.25">
      <c r="A22" s="3" t="s">
        <v>3</v>
      </c>
    </row>
    <row r="23" spans="1:6" x14ac:dyDescent="0.25">
      <c r="A23" s="3" t="s">
        <v>3</v>
      </c>
    </row>
    <row r="24" spans="1:6" x14ac:dyDescent="0.25">
      <c r="A24" s="3" t="s">
        <v>3</v>
      </c>
      <c r="C24" s="6">
        <f>AVERAGE(C17:C23)</f>
        <v>14</v>
      </c>
      <c r="D24" s="6">
        <f>AVERAGE(D17:D23)</f>
        <v>113</v>
      </c>
      <c r="E24" s="6">
        <f>AVERAGE(E17:E23)</f>
        <v>433.5</v>
      </c>
      <c r="F24" s="6">
        <f>AVERAGE(F17:F23)</f>
        <v>958</v>
      </c>
    </row>
    <row r="25" spans="1:6" x14ac:dyDescent="0.25">
      <c r="C25" s="3">
        <f>C24/C16</f>
        <v>1.4E-2</v>
      </c>
      <c r="D25" s="3">
        <f>D24/D16</f>
        <v>1.1299999999999999E-2</v>
      </c>
      <c r="E25" s="3">
        <f>E24/E16</f>
        <v>8.6700000000000006E-3</v>
      </c>
      <c r="F25" s="3">
        <f>F24/F16</f>
        <v>9.58E-3</v>
      </c>
    </row>
    <row r="26" spans="1:6" x14ac:dyDescent="0.25">
      <c r="A26" s="3" t="s">
        <v>0</v>
      </c>
      <c r="B26" s="3" t="s">
        <v>4</v>
      </c>
      <c r="C26" s="3" t="s">
        <v>5</v>
      </c>
      <c r="E26" s="3" t="s">
        <v>1</v>
      </c>
    </row>
    <row r="27" spans="1:6" x14ac:dyDescent="0.25">
      <c r="A27" s="3">
        <v>0.5</v>
      </c>
      <c r="B27" s="3">
        <f>1/19</f>
        <v>5.2631578947368418E-2</v>
      </c>
      <c r="C27" s="3">
        <f>A27/(2*B27)</f>
        <v>4.75</v>
      </c>
    </row>
    <row r="28" spans="1:6" x14ac:dyDescent="0.25">
      <c r="A28" s="3" t="s">
        <v>2</v>
      </c>
      <c r="C28" s="3">
        <v>1000</v>
      </c>
      <c r="D28" s="3">
        <v>10000</v>
      </c>
      <c r="E28" s="3">
        <v>50000</v>
      </c>
      <c r="F28" s="3">
        <v>100000</v>
      </c>
    </row>
    <row r="29" spans="1:6" x14ac:dyDescent="0.25">
      <c r="A29" s="3" t="s">
        <v>3</v>
      </c>
      <c r="C29" s="3">
        <v>16</v>
      </c>
      <c r="D29" s="3">
        <v>39</v>
      </c>
      <c r="E29" s="3">
        <v>248</v>
      </c>
      <c r="F29" s="3">
        <v>594</v>
      </c>
    </row>
    <row r="30" spans="1:6" x14ac:dyDescent="0.25">
      <c r="A30" s="3" t="s">
        <v>3</v>
      </c>
      <c r="C30" s="3">
        <v>9</v>
      </c>
      <c r="D30" s="3">
        <v>28</v>
      </c>
      <c r="E30" s="3">
        <v>347</v>
      </c>
      <c r="F30" s="3">
        <v>422</v>
      </c>
    </row>
    <row r="31" spans="1:6" x14ac:dyDescent="0.25">
      <c r="A31" s="3" t="s">
        <v>3</v>
      </c>
    </row>
    <row r="32" spans="1:6" x14ac:dyDescent="0.25">
      <c r="A32" s="3" t="s">
        <v>3</v>
      </c>
    </row>
    <row r="33" spans="1:6" x14ac:dyDescent="0.25">
      <c r="A33" s="3" t="s">
        <v>3</v>
      </c>
    </row>
    <row r="34" spans="1:6" x14ac:dyDescent="0.25">
      <c r="A34" s="3" t="s">
        <v>3</v>
      </c>
    </row>
    <row r="35" spans="1:6" x14ac:dyDescent="0.25">
      <c r="A35" s="3" t="s">
        <v>3</v>
      </c>
      <c r="C35" s="6">
        <f t="shared" ref="C35:E35" si="1">AVERAGE(C29:C34)</f>
        <v>12.5</v>
      </c>
      <c r="D35" s="6">
        <f t="shared" si="1"/>
        <v>33.5</v>
      </c>
      <c r="E35" s="6">
        <f t="shared" si="1"/>
        <v>297.5</v>
      </c>
      <c r="F35" s="6">
        <f>AVERAGE(F29:F34)</f>
        <v>508</v>
      </c>
    </row>
    <row r="36" spans="1:6" x14ac:dyDescent="0.25">
      <c r="C36" s="3">
        <f>C35/C28</f>
        <v>1.2500000000000001E-2</v>
      </c>
      <c r="D36" s="3">
        <f>D35/D28</f>
        <v>3.3500000000000001E-3</v>
      </c>
      <c r="E36" s="3">
        <f>E35/E28</f>
        <v>5.9500000000000004E-3</v>
      </c>
      <c r="F36" s="3">
        <f>F35/F28</f>
        <v>5.0800000000000003E-3</v>
      </c>
    </row>
    <row r="37" spans="1:6" x14ac:dyDescent="0.25">
      <c r="A37" s="3" t="s">
        <v>0</v>
      </c>
      <c r="B37" s="3" t="s">
        <v>4</v>
      </c>
      <c r="C37" s="3" t="s">
        <v>5</v>
      </c>
      <c r="E37" s="3" t="s">
        <v>1</v>
      </c>
    </row>
    <row r="38" spans="1:6" x14ac:dyDescent="0.25">
      <c r="A38" s="3">
        <v>0.5</v>
      </c>
      <c r="B38" s="3">
        <f>1/21</f>
        <v>4.7619047619047616E-2</v>
      </c>
      <c r="C38" s="3">
        <f>A38/(2*B38)</f>
        <v>5.25</v>
      </c>
    </row>
    <row r="39" spans="1:6" x14ac:dyDescent="0.25">
      <c r="A39" s="3" t="s">
        <v>2</v>
      </c>
      <c r="C39" s="3">
        <v>1000</v>
      </c>
      <c r="D39" s="3">
        <v>10000</v>
      </c>
      <c r="E39" s="3">
        <v>50000</v>
      </c>
      <c r="F39" s="3">
        <v>100000</v>
      </c>
    </row>
    <row r="40" spans="1:6" x14ac:dyDescent="0.25">
      <c r="A40" s="3" t="s">
        <v>3</v>
      </c>
      <c r="C40" s="2">
        <v>5</v>
      </c>
      <c r="D40" s="3">
        <v>28</v>
      </c>
      <c r="E40" s="3">
        <v>124</v>
      </c>
      <c r="F40" s="3">
        <v>140</v>
      </c>
    </row>
    <row r="41" spans="1:6" x14ac:dyDescent="0.25">
      <c r="A41" s="3" t="s">
        <v>3</v>
      </c>
      <c r="C41" s="3">
        <v>10</v>
      </c>
      <c r="D41" s="2">
        <v>14</v>
      </c>
      <c r="E41" s="3">
        <v>192</v>
      </c>
      <c r="F41" s="3">
        <v>260</v>
      </c>
    </row>
    <row r="42" spans="1:6" x14ac:dyDescent="0.25">
      <c r="A42" s="3" t="s">
        <v>3</v>
      </c>
    </row>
    <row r="43" spans="1:6" x14ac:dyDescent="0.25">
      <c r="A43" s="3" t="s">
        <v>3</v>
      </c>
    </row>
    <row r="44" spans="1:6" x14ac:dyDescent="0.25">
      <c r="A44" s="3" t="s">
        <v>3</v>
      </c>
    </row>
    <row r="45" spans="1:6" x14ac:dyDescent="0.25">
      <c r="A45" s="3" t="s">
        <v>3</v>
      </c>
    </row>
    <row r="46" spans="1:6" x14ac:dyDescent="0.25">
      <c r="A46" s="3" t="s">
        <v>3</v>
      </c>
      <c r="C46" s="6">
        <f>AVERAGE(C40:C45)</f>
        <v>7.5</v>
      </c>
      <c r="D46" s="6">
        <f>AVERAGE(D40:D45)</f>
        <v>21</v>
      </c>
      <c r="E46" s="6">
        <f>AVERAGE(E40:E45)</f>
        <v>158</v>
      </c>
      <c r="F46" s="6">
        <f>AVERAGE(F40:F45)</f>
        <v>200</v>
      </c>
    </row>
    <row r="47" spans="1:6" x14ac:dyDescent="0.25">
      <c r="C47" s="3">
        <f>C46/C39</f>
        <v>7.4999999999999997E-3</v>
      </c>
      <c r="D47" s="3">
        <f>D46/D39</f>
        <v>2.0999999999999999E-3</v>
      </c>
      <c r="E47" s="3">
        <f>E46/E39</f>
        <v>3.16E-3</v>
      </c>
      <c r="F47" s="3">
        <f>F46/F39</f>
        <v>2E-3</v>
      </c>
    </row>
    <row r="48" spans="1:6" x14ac:dyDescent="0.25">
      <c r="A48" s="3" t="s">
        <v>0</v>
      </c>
      <c r="B48" s="3" t="s">
        <v>4</v>
      </c>
      <c r="C48" s="3" t="s">
        <v>5</v>
      </c>
      <c r="E48" s="3" t="s">
        <v>1</v>
      </c>
    </row>
    <row r="49" spans="1:6" x14ac:dyDescent="0.25">
      <c r="A49" s="3">
        <v>0.5</v>
      </c>
      <c r="B49" s="3">
        <f>1/23</f>
        <v>4.3478260869565216E-2</v>
      </c>
      <c r="C49" s="3">
        <f>A49/(2*B49)</f>
        <v>5.75</v>
      </c>
    </row>
    <row r="50" spans="1:6" x14ac:dyDescent="0.25">
      <c r="A50" s="3" t="s">
        <v>2</v>
      </c>
      <c r="C50" s="3">
        <v>1000</v>
      </c>
      <c r="D50" s="3">
        <v>10000</v>
      </c>
      <c r="E50" s="3">
        <v>50000</v>
      </c>
      <c r="F50" s="3">
        <v>100000</v>
      </c>
    </row>
    <row r="51" spans="1:6" x14ac:dyDescent="0.25">
      <c r="A51" s="3" t="s">
        <v>3</v>
      </c>
      <c r="C51" s="3">
        <v>8</v>
      </c>
      <c r="D51" s="2">
        <v>15</v>
      </c>
      <c r="E51" s="3">
        <v>78</v>
      </c>
      <c r="F51" s="3">
        <v>129</v>
      </c>
    </row>
    <row r="52" spans="1:6" x14ac:dyDescent="0.25">
      <c r="A52" s="3" t="s">
        <v>3</v>
      </c>
      <c r="C52" s="3">
        <v>10</v>
      </c>
      <c r="D52" s="3">
        <v>28</v>
      </c>
      <c r="E52" s="2">
        <v>22</v>
      </c>
      <c r="F52" s="2">
        <v>84</v>
      </c>
    </row>
    <row r="53" spans="1:6" x14ac:dyDescent="0.25">
      <c r="A53" s="3" t="s">
        <v>3</v>
      </c>
    </row>
    <row r="54" spans="1:6" x14ac:dyDescent="0.25">
      <c r="A54" s="3" t="s">
        <v>3</v>
      </c>
    </row>
    <row r="55" spans="1:6" x14ac:dyDescent="0.25">
      <c r="A55" s="3" t="s">
        <v>3</v>
      </c>
    </row>
    <row r="56" spans="1:6" x14ac:dyDescent="0.25">
      <c r="A56" s="3" t="s">
        <v>3</v>
      </c>
    </row>
    <row r="57" spans="1:6" x14ac:dyDescent="0.25">
      <c r="A57" s="3" t="s">
        <v>3</v>
      </c>
      <c r="C57" s="6">
        <f t="shared" ref="C57:E57" si="2">AVERAGE(C51:C56)</f>
        <v>9</v>
      </c>
      <c r="D57" s="6">
        <f t="shared" si="2"/>
        <v>21.5</v>
      </c>
      <c r="E57" s="6">
        <f t="shared" si="2"/>
        <v>50</v>
      </c>
      <c r="F57" s="6">
        <f>AVERAGE(F51:F56)</f>
        <v>106.5</v>
      </c>
    </row>
    <row r="58" spans="1:6" x14ac:dyDescent="0.25">
      <c r="C58" s="3">
        <f>C57/C50</f>
        <v>8.9999999999999993E-3</v>
      </c>
      <c r="D58" s="3">
        <f>D57/D50</f>
        <v>2.15E-3</v>
      </c>
      <c r="E58" s="3">
        <f>E57/E50</f>
        <v>1E-3</v>
      </c>
      <c r="F58" s="3">
        <f>F57/F50</f>
        <v>1.065E-3</v>
      </c>
    </row>
    <row r="59" spans="1:6" x14ac:dyDescent="0.25">
      <c r="A59" s="3" t="s">
        <v>0</v>
      </c>
      <c r="B59" s="3" t="s">
        <v>4</v>
      </c>
      <c r="C59" s="3" t="s">
        <v>5</v>
      </c>
      <c r="E59" s="3" t="s">
        <v>1</v>
      </c>
    </row>
    <row r="60" spans="1:6" x14ac:dyDescent="0.25">
      <c r="A60" s="3">
        <v>0.5</v>
      </c>
      <c r="B60" s="3">
        <f>1/25</f>
        <v>0.04</v>
      </c>
      <c r="C60" s="3">
        <f>A60/(2*B60)</f>
        <v>6.25</v>
      </c>
    </row>
    <row r="61" spans="1:6" x14ac:dyDescent="0.25">
      <c r="A61" s="3" t="s">
        <v>2</v>
      </c>
      <c r="C61" s="3">
        <v>1000</v>
      </c>
      <c r="D61" s="3">
        <v>10000</v>
      </c>
      <c r="E61" s="3">
        <v>50000</v>
      </c>
      <c r="F61" s="3">
        <v>100000</v>
      </c>
    </row>
    <row r="62" spans="1:6" x14ac:dyDescent="0.25">
      <c r="A62" s="3" t="s">
        <v>3</v>
      </c>
      <c r="C62" s="3">
        <v>6</v>
      </c>
      <c r="D62" s="3">
        <v>32</v>
      </c>
      <c r="E62" s="2">
        <v>51</v>
      </c>
      <c r="F62" s="3">
        <v>131</v>
      </c>
    </row>
    <row r="63" spans="1:6" x14ac:dyDescent="0.25">
      <c r="A63" s="3" t="s">
        <v>3</v>
      </c>
      <c r="C63" s="3">
        <v>7</v>
      </c>
      <c r="D63" s="3">
        <v>21</v>
      </c>
      <c r="E63" s="3">
        <v>93</v>
      </c>
      <c r="F63" s="3">
        <v>88</v>
      </c>
    </row>
    <row r="64" spans="1:6" x14ac:dyDescent="0.25">
      <c r="A64" s="3" t="s">
        <v>3</v>
      </c>
    </row>
    <row r="65" spans="1:6" x14ac:dyDescent="0.25">
      <c r="A65" s="3" t="s">
        <v>3</v>
      </c>
      <c r="C65" s="6">
        <f>AVERAGE(C62:C64)</f>
        <v>6.5</v>
      </c>
      <c r="D65" s="6">
        <f>AVERAGE(D62:D64)</f>
        <v>26.5</v>
      </c>
      <c r="E65" s="6">
        <f>AVERAGE(E62:E64)</f>
        <v>72</v>
      </c>
      <c r="F65" s="6">
        <f>AVERAGE(F62:F64)</f>
        <v>109.5</v>
      </c>
    </row>
    <row r="66" spans="1:6" x14ac:dyDescent="0.25">
      <c r="C66" s="3">
        <f>C65/C61</f>
        <v>6.4999999999999997E-3</v>
      </c>
      <c r="D66" s="3">
        <f>D65/D61</f>
        <v>2.65E-3</v>
      </c>
      <c r="E66" s="3">
        <f>E65/E61</f>
        <v>1.4400000000000001E-3</v>
      </c>
      <c r="F66" s="3">
        <f>F65/F61</f>
        <v>1.0950000000000001E-3</v>
      </c>
    </row>
    <row r="67" spans="1:6" x14ac:dyDescent="0.25">
      <c r="A67" s="3" t="s">
        <v>0</v>
      </c>
      <c r="B67" s="3" t="s">
        <v>4</v>
      </c>
      <c r="C67" s="3" t="s">
        <v>5</v>
      </c>
      <c r="E67" s="3" t="s">
        <v>1</v>
      </c>
    </row>
    <row r="68" spans="1:6" x14ac:dyDescent="0.25">
      <c r="A68" s="3">
        <v>4</v>
      </c>
      <c r="B68" s="3">
        <f>2/17</f>
        <v>0.11764705882352941</v>
      </c>
    </row>
    <row r="69" spans="1:6" x14ac:dyDescent="0.25">
      <c r="A69" s="3" t="s">
        <v>2</v>
      </c>
      <c r="C69" s="3">
        <v>1000</v>
      </c>
      <c r="D69" s="3">
        <v>10000</v>
      </c>
      <c r="E69" s="3">
        <v>50000</v>
      </c>
      <c r="F69" s="3">
        <v>100000</v>
      </c>
    </row>
    <row r="70" spans="1:6" x14ac:dyDescent="0.25">
      <c r="A70" s="3" t="s">
        <v>3</v>
      </c>
    </row>
    <row r="71" spans="1:6" x14ac:dyDescent="0.25">
      <c r="A71" s="3" t="s">
        <v>3</v>
      </c>
    </row>
    <row r="72" spans="1:6" x14ac:dyDescent="0.25">
      <c r="A72" s="3" t="s">
        <v>3</v>
      </c>
    </row>
    <row r="73" spans="1:6" x14ac:dyDescent="0.25">
      <c r="A73" s="3" t="s">
        <v>3</v>
      </c>
      <c r="C73" s="6" t="e">
        <f>AVERAGE(C70:C72)</f>
        <v>#DIV/0!</v>
      </c>
      <c r="D73" s="6" t="e">
        <f>AVERAGE(D70:D72)</f>
        <v>#DIV/0!</v>
      </c>
      <c r="E73" s="6" t="e">
        <f>AVERAGE(E70:E72)</f>
        <v>#DIV/0!</v>
      </c>
      <c r="F73" s="6" t="e">
        <f>AVERAGE(F70:F72)</f>
        <v>#DIV/0!</v>
      </c>
    </row>
    <row r="74" spans="1:6" x14ac:dyDescent="0.25">
      <c r="C74" s="3" t="e">
        <f>C73/C69</f>
        <v>#DIV/0!</v>
      </c>
      <c r="D74" s="3" t="e">
        <f>D73/D69</f>
        <v>#DIV/0!</v>
      </c>
      <c r="E74" s="3" t="e">
        <f>E73/E69</f>
        <v>#DIV/0!</v>
      </c>
      <c r="F74" s="3" t="e">
        <f>F73/F69</f>
        <v>#DIV/0!</v>
      </c>
    </row>
    <row r="75" spans="1:6" x14ac:dyDescent="0.25">
      <c r="A75" s="3" t="s">
        <v>0</v>
      </c>
      <c r="B75" s="3" t="s">
        <v>4</v>
      </c>
      <c r="C75" s="3" t="s">
        <v>5</v>
      </c>
      <c r="E75" s="3" t="s">
        <v>1</v>
      </c>
    </row>
    <row r="76" spans="1:6" x14ac:dyDescent="0.25">
      <c r="A76" s="3">
        <v>2</v>
      </c>
      <c r="C76" s="3" t="e">
        <f>A76/(2*B76)</f>
        <v>#DIV/0!</v>
      </c>
    </row>
    <row r="77" spans="1:6" x14ac:dyDescent="0.25">
      <c r="A77" s="3" t="s">
        <v>2</v>
      </c>
      <c r="C77" s="3">
        <v>1000</v>
      </c>
      <c r="D77" s="3">
        <v>10000</v>
      </c>
      <c r="E77" s="3">
        <v>50000</v>
      </c>
      <c r="F77" s="3">
        <v>100000</v>
      </c>
    </row>
    <row r="78" spans="1:6" x14ac:dyDescent="0.25">
      <c r="A78" s="3" t="s">
        <v>3</v>
      </c>
    </row>
    <row r="79" spans="1:6" x14ac:dyDescent="0.25">
      <c r="A79" s="3" t="s">
        <v>3</v>
      </c>
    </row>
    <row r="80" spans="1:6" x14ac:dyDescent="0.25">
      <c r="A80" s="3" t="s">
        <v>3</v>
      </c>
    </row>
    <row r="81" spans="1:6" x14ac:dyDescent="0.25">
      <c r="A81" s="3" t="s">
        <v>3</v>
      </c>
    </row>
    <row r="82" spans="1:6" x14ac:dyDescent="0.25">
      <c r="A82" s="3" t="s">
        <v>3</v>
      </c>
    </row>
    <row r="83" spans="1:6" x14ac:dyDescent="0.25">
      <c r="A83" s="3" t="s">
        <v>3</v>
      </c>
      <c r="C83" s="6" t="e">
        <f>AVERAGE(C78:C82)</f>
        <v>#DIV/0!</v>
      </c>
      <c r="D83" s="6" t="e">
        <f>AVERAGE(D78:D82)</f>
        <v>#DIV/0!</v>
      </c>
      <c r="E83" s="6" t="e">
        <f>AVERAGE(E78:E82)</f>
        <v>#DIV/0!</v>
      </c>
      <c r="F83" s="6" t="e">
        <f>AVERAGE(F78:F82)</f>
        <v>#DIV/0!</v>
      </c>
    </row>
    <row r="84" spans="1:6" x14ac:dyDescent="0.25">
      <c r="C84" s="3" t="e">
        <f>C83/C77</f>
        <v>#DIV/0!</v>
      </c>
      <c r="D84" s="3" t="e">
        <f>D83/D77</f>
        <v>#DIV/0!</v>
      </c>
      <c r="E84" s="3" t="e">
        <f>E83/E77</f>
        <v>#DIV/0!</v>
      </c>
      <c r="F84" s="3" t="e">
        <f>F83/F77</f>
        <v>#DIV/0!</v>
      </c>
    </row>
    <row r="85" spans="1:6" x14ac:dyDescent="0.25">
      <c r="A85" s="3" t="s">
        <v>0</v>
      </c>
      <c r="B85" s="3" t="s">
        <v>4</v>
      </c>
      <c r="C85" s="3" t="s">
        <v>5</v>
      </c>
      <c r="E85" s="3" t="s">
        <v>1</v>
      </c>
    </row>
    <row r="86" spans="1:6" x14ac:dyDescent="0.25">
      <c r="A86" s="3">
        <v>2</v>
      </c>
      <c r="C86" s="3" t="e">
        <f>A86/(2*B86)</f>
        <v>#DIV/0!</v>
      </c>
    </row>
    <row r="87" spans="1:6" x14ac:dyDescent="0.25">
      <c r="A87" s="3" t="s">
        <v>2</v>
      </c>
      <c r="C87" s="3">
        <v>1000</v>
      </c>
      <c r="D87" s="3">
        <v>10000</v>
      </c>
      <c r="E87" s="3">
        <v>50000</v>
      </c>
      <c r="F87" s="3">
        <v>100000</v>
      </c>
    </row>
    <row r="88" spans="1:6" x14ac:dyDescent="0.25">
      <c r="A88" s="3" t="s">
        <v>3</v>
      </c>
    </row>
    <row r="89" spans="1:6" x14ac:dyDescent="0.25">
      <c r="A89" s="3" t="s">
        <v>3</v>
      </c>
    </row>
    <row r="90" spans="1:6" x14ac:dyDescent="0.25">
      <c r="A90" s="3" t="s">
        <v>3</v>
      </c>
    </row>
    <row r="91" spans="1:6" x14ac:dyDescent="0.25">
      <c r="A91" s="3" t="s">
        <v>3</v>
      </c>
    </row>
    <row r="92" spans="1:6" x14ac:dyDescent="0.25">
      <c r="A92" s="3" t="s">
        <v>3</v>
      </c>
      <c r="C92" s="6" t="e">
        <f>AVERAGE(C88:C91)</f>
        <v>#DIV/0!</v>
      </c>
      <c r="D92" s="6" t="e">
        <f>AVERAGE(D88:D91)</f>
        <v>#DIV/0!</v>
      </c>
      <c r="E92" s="6" t="e">
        <f>AVERAGE(E88:E91)</f>
        <v>#DIV/0!</v>
      </c>
      <c r="F92" s="6" t="e">
        <f>AVERAGE(F88:F91)</f>
        <v>#DIV/0!</v>
      </c>
    </row>
    <row r="93" spans="1:6" x14ac:dyDescent="0.25">
      <c r="C93" s="3" t="e">
        <f>C92/C87</f>
        <v>#DIV/0!</v>
      </c>
      <c r="D93" s="3" t="e">
        <f>D92/D87</f>
        <v>#DIV/0!</v>
      </c>
      <c r="E93" s="3" t="e">
        <f>E92/E87</f>
        <v>#DIV/0!</v>
      </c>
      <c r="F93" s="3" t="e">
        <f>F92/F87</f>
        <v>#DIV/0!</v>
      </c>
    </row>
    <row r="94" spans="1:6" x14ac:dyDescent="0.25">
      <c r="A94" s="3" t="s">
        <v>0</v>
      </c>
      <c r="B94" s="3" t="s">
        <v>4</v>
      </c>
      <c r="C94" s="3" t="s">
        <v>5</v>
      </c>
      <c r="E94" s="3" t="s">
        <v>1</v>
      </c>
    </row>
    <row r="95" spans="1:6" x14ac:dyDescent="0.25">
      <c r="A95" s="3">
        <v>2</v>
      </c>
      <c r="C95" s="3" t="e">
        <f>A95/(2*B95)</f>
        <v>#DIV/0!</v>
      </c>
    </row>
    <row r="96" spans="1:6" x14ac:dyDescent="0.25">
      <c r="A96" s="3" t="s">
        <v>2</v>
      </c>
      <c r="C96" s="3">
        <v>1000</v>
      </c>
      <c r="D96" s="3">
        <v>10000</v>
      </c>
      <c r="E96" s="3">
        <v>50000</v>
      </c>
      <c r="F96" s="3">
        <v>100000</v>
      </c>
    </row>
    <row r="97" spans="1:6" x14ac:dyDescent="0.25">
      <c r="A97" s="3" t="s">
        <v>3</v>
      </c>
    </row>
    <row r="98" spans="1:6" x14ac:dyDescent="0.25">
      <c r="A98" s="3" t="s">
        <v>3</v>
      </c>
    </row>
    <row r="99" spans="1:6" x14ac:dyDescent="0.25">
      <c r="A99" s="3" t="s">
        <v>3</v>
      </c>
    </row>
    <row r="100" spans="1:6" x14ac:dyDescent="0.25">
      <c r="A100" s="3" t="s">
        <v>3</v>
      </c>
    </row>
    <row r="101" spans="1:6" x14ac:dyDescent="0.25">
      <c r="A101" s="3" t="s">
        <v>3</v>
      </c>
      <c r="C101" s="6" t="e">
        <f>AVERAGE(C97:C100)</f>
        <v>#DIV/0!</v>
      </c>
      <c r="D101" s="6" t="e">
        <f>AVERAGE(D97:D100)</f>
        <v>#DIV/0!</v>
      </c>
      <c r="E101" s="6" t="e">
        <f>AVERAGE(E97:E100)</f>
        <v>#DIV/0!</v>
      </c>
      <c r="F101" s="6" t="e">
        <f>AVERAGE(F97:F100)</f>
        <v>#DIV/0!</v>
      </c>
    </row>
    <row r="102" spans="1:6" x14ac:dyDescent="0.25">
      <c r="C102" s="3" t="e">
        <f>C101/C96</f>
        <v>#DIV/0!</v>
      </c>
      <c r="D102" s="3" t="e">
        <f>D101/D96</f>
        <v>#DIV/0!</v>
      </c>
      <c r="E102" s="3" t="e">
        <f>E101/E96</f>
        <v>#DIV/0!</v>
      </c>
      <c r="F102" s="3" t="e">
        <f>F101/F96</f>
        <v>#DIV/0!</v>
      </c>
    </row>
    <row r="103" spans="1:6" x14ac:dyDescent="0.25">
      <c r="A103" s="3" t="s">
        <v>0</v>
      </c>
      <c r="B103" s="3" t="s">
        <v>4</v>
      </c>
      <c r="C103" s="3" t="s">
        <v>5</v>
      </c>
      <c r="E103" s="3" t="s">
        <v>1</v>
      </c>
    </row>
    <row r="104" spans="1:6" x14ac:dyDescent="0.25">
      <c r="A104" s="3">
        <v>2</v>
      </c>
      <c r="C104" s="3" t="e">
        <f>A104/(2*B104)</f>
        <v>#DIV/0!</v>
      </c>
    </row>
    <row r="105" spans="1:6" x14ac:dyDescent="0.25">
      <c r="A105" s="3" t="s">
        <v>2</v>
      </c>
      <c r="C105" s="3">
        <v>1000</v>
      </c>
      <c r="D105" s="3">
        <v>10000</v>
      </c>
      <c r="E105" s="3">
        <v>50000</v>
      </c>
      <c r="F105" s="3">
        <v>100000</v>
      </c>
    </row>
    <row r="106" spans="1:6" x14ac:dyDescent="0.25">
      <c r="A106" s="3" t="s">
        <v>3</v>
      </c>
    </row>
    <row r="107" spans="1:6" x14ac:dyDescent="0.25">
      <c r="A107" s="3" t="s">
        <v>3</v>
      </c>
    </row>
    <row r="108" spans="1:6" x14ac:dyDescent="0.25">
      <c r="A108" s="3" t="s">
        <v>3</v>
      </c>
    </row>
    <row r="109" spans="1:6" x14ac:dyDescent="0.25">
      <c r="A109" s="3" t="s">
        <v>3</v>
      </c>
    </row>
    <row r="110" spans="1:6" x14ac:dyDescent="0.25">
      <c r="A110" s="3" t="s">
        <v>3</v>
      </c>
      <c r="C110" s="6" t="e">
        <f>AVERAGE(C106:C109)</f>
        <v>#DIV/0!</v>
      </c>
      <c r="D110" s="6" t="e">
        <f>AVERAGE(D106:D109)</f>
        <v>#DIV/0!</v>
      </c>
      <c r="E110" s="6" t="e">
        <f>AVERAGE(E106:E109)</f>
        <v>#DIV/0!</v>
      </c>
      <c r="F110" s="6" t="e">
        <f>AVERAGE(F106:F109)</f>
        <v>#DIV/0!</v>
      </c>
    </row>
    <row r="111" spans="1:6" x14ac:dyDescent="0.25">
      <c r="C111" s="3" t="e">
        <f>C110/C105</f>
        <v>#DIV/0!</v>
      </c>
      <c r="D111" s="3" t="e">
        <f>D110/D105</f>
        <v>#DIV/0!</v>
      </c>
      <c r="E111" s="3" t="e">
        <f>E110/E105</f>
        <v>#DIV/0!</v>
      </c>
      <c r="F111" s="3" t="e">
        <f>F110/F105</f>
        <v>#DIV/0!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F108"/>
  <sheetViews>
    <sheetView workbookViewId="0">
      <selection activeCell="B83" sqref="B83"/>
    </sheetView>
  </sheetViews>
  <sheetFormatPr defaultRowHeight="15" x14ac:dyDescent="0.25"/>
  <sheetData>
    <row r="2" spans="1:6" x14ac:dyDescent="0.25">
      <c r="A2" t="s">
        <v>0</v>
      </c>
      <c r="B2" t="s">
        <v>4</v>
      </c>
      <c r="C2" t="s">
        <v>5</v>
      </c>
    </row>
    <row r="3" spans="1:6" x14ac:dyDescent="0.25">
      <c r="A3">
        <v>1</v>
      </c>
      <c r="B3">
        <v>1</v>
      </c>
      <c r="C3">
        <f>A3/(2*B3)</f>
        <v>0.5</v>
      </c>
    </row>
    <row r="4" spans="1:6" x14ac:dyDescent="0.25">
      <c r="A4" t="s">
        <v>2</v>
      </c>
      <c r="C4">
        <v>1000</v>
      </c>
      <c r="D4">
        <v>10000</v>
      </c>
      <c r="E4">
        <v>50000</v>
      </c>
      <c r="F4">
        <v>100000</v>
      </c>
    </row>
    <row r="5" spans="1:6" x14ac:dyDescent="0.25">
      <c r="A5" t="s">
        <v>3</v>
      </c>
      <c r="C5">
        <v>387</v>
      </c>
      <c r="D5">
        <v>3850</v>
      </c>
      <c r="E5">
        <v>18971</v>
      </c>
      <c r="F5">
        <v>37866</v>
      </c>
    </row>
    <row r="6" spans="1:6" x14ac:dyDescent="0.25">
      <c r="A6" t="s">
        <v>3</v>
      </c>
      <c r="C6">
        <v>410</v>
      </c>
      <c r="D6">
        <v>3839</v>
      </c>
      <c r="E6">
        <v>18945</v>
      </c>
      <c r="F6">
        <v>37679</v>
      </c>
    </row>
    <row r="7" spans="1:6" x14ac:dyDescent="0.25">
      <c r="A7" t="s">
        <v>3</v>
      </c>
      <c r="D7">
        <v>3787</v>
      </c>
      <c r="E7">
        <v>19025</v>
      </c>
      <c r="F7">
        <v>37953</v>
      </c>
    </row>
    <row r="8" spans="1:6" x14ac:dyDescent="0.25">
      <c r="A8" t="s">
        <v>3</v>
      </c>
    </row>
    <row r="9" spans="1:6" x14ac:dyDescent="0.25">
      <c r="A9" t="s">
        <v>3</v>
      </c>
    </row>
    <row r="10" spans="1:6" x14ac:dyDescent="0.25">
      <c r="A10" t="s">
        <v>3</v>
      </c>
    </row>
    <row r="11" spans="1:6" x14ac:dyDescent="0.25">
      <c r="A11" t="s">
        <v>3</v>
      </c>
    </row>
    <row r="12" spans="1:6" x14ac:dyDescent="0.25">
      <c r="A12" t="s">
        <v>3</v>
      </c>
      <c r="C12" s="1">
        <f>AVERAGE(C5:C7)</f>
        <v>398.5</v>
      </c>
      <c r="D12" s="1">
        <f>AVERAGE(D5:D7)</f>
        <v>3825.3333333333335</v>
      </c>
      <c r="E12" s="1">
        <f>AVERAGE(E5:E7)</f>
        <v>18980.333333333332</v>
      </c>
      <c r="F12" s="1">
        <f>AVERAGE(F5:F7)</f>
        <v>37832.666666666664</v>
      </c>
    </row>
    <row r="13" spans="1:6" x14ac:dyDescent="0.25">
      <c r="C13">
        <f>C12/C4</f>
        <v>0.39850000000000002</v>
      </c>
      <c r="D13">
        <f>D12/D4</f>
        <v>0.38253333333333334</v>
      </c>
      <c r="E13">
        <f>E12/E4</f>
        <v>0.37960666666666665</v>
      </c>
      <c r="F13">
        <f>F12/F4</f>
        <v>0.37832666666666664</v>
      </c>
    </row>
    <row r="14" spans="1:6" x14ac:dyDescent="0.25">
      <c r="A14" t="s">
        <v>0</v>
      </c>
      <c r="B14" t="s">
        <v>4</v>
      </c>
      <c r="C14" t="s">
        <v>5</v>
      </c>
      <c r="E14" t="s">
        <v>1</v>
      </c>
    </row>
    <row r="15" spans="1:6" x14ac:dyDescent="0.25">
      <c r="A15">
        <v>1</v>
      </c>
      <c r="B15">
        <f>1/10</f>
        <v>0.1</v>
      </c>
      <c r="C15">
        <f>A15/(2*B15)</f>
        <v>5</v>
      </c>
    </row>
    <row r="16" spans="1:6" x14ac:dyDescent="0.25">
      <c r="A16" t="s">
        <v>2</v>
      </c>
      <c r="C16">
        <v>1000</v>
      </c>
      <c r="D16">
        <v>10000</v>
      </c>
      <c r="E16">
        <v>50000</v>
      </c>
      <c r="F16">
        <v>100000</v>
      </c>
    </row>
    <row r="17" spans="1:6" x14ac:dyDescent="0.25">
      <c r="A17" t="s">
        <v>3</v>
      </c>
      <c r="C17">
        <v>30</v>
      </c>
      <c r="D17">
        <v>341</v>
      </c>
      <c r="E17">
        <v>774</v>
      </c>
      <c r="F17">
        <v>2037</v>
      </c>
    </row>
    <row r="18" spans="1:6" x14ac:dyDescent="0.25">
      <c r="A18" t="s">
        <v>3</v>
      </c>
      <c r="C18">
        <v>37</v>
      </c>
      <c r="D18">
        <v>123</v>
      </c>
      <c r="E18">
        <v>958</v>
      </c>
      <c r="F18">
        <v>2155</v>
      </c>
    </row>
    <row r="19" spans="1:6" x14ac:dyDescent="0.25">
      <c r="A19" t="s">
        <v>3</v>
      </c>
      <c r="C19">
        <v>23</v>
      </c>
      <c r="D19">
        <v>85</v>
      </c>
      <c r="E19">
        <v>1175</v>
      </c>
      <c r="F19">
        <v>2604</v>
      </c>
    </row>
    <row r="20" spans="1:6" x14ac:dyDescent="0.25">
      <c r="A20" t="s">
        <v>3</v>
      </c>
      <c r="C20">
        <v>17</v>
      </c>
      <c r="E20">
        <v>1164</v>
      </c>
      <c r="F20">
        <v>2330</v>
      </c>
    </row>
    <row r="21" spans="1:6" x14ac:dyDescent="0.25">
      <c r="A21" t="s">
        <v>3</v>
      </c>
      <c r="C21">
        <v>14</v>
      </c>
    </row>
    <row r="22" spans="1:6" x14ac:dyDescent="0.25">
      <c r="A22" t="s">
        <v>3</v>
      </c>
      <c r="C22" s="1">
        <f>AVERAGE(C17:C21)</f>
        <v>24.2</v>
      </c>
      <c r="D22" s="1">
        <f>AVERAGE(D17:D21)</f>
        <v>183</v>
      </c>
      <c r="E22" s="1">
        <f>AVERAGE(E17:E21)</f>
        <v>1017.75</v>
      </c>
      <c r="F22" s="1">
        <f>AVERAGE(F17:F21)</f>
        <v>2281.5</v>
      </c>
    </row>
    <row r="23" spans="1:6" x14ac:dyDescent="0.25">
      <c r="C23">
        <f>C22/C16</f>
        <v>2.4199999999999999E-2</v>
      </c>
      <c r="D23">
        <f>D22/D16</f>
        <v>1.83E-2</v>
      </c>
      <c r="E23">
        <f>E22/E16</f>
        <v>2.0355000000000002E-2</v>
      </c>
      <c r="F23">
        <f>F22/F16</f>
        <v>2.2814999999999998E-2</v>
      </c>
    </row>
    <row r="24" spans="1:6" x14ac:dyDescent="0.25">
      <c r="A24" t="s">
        <v>0</v>
      </c>
      <c r="B24" t="s">
        <v>4</v>
      </c>
      <c r="C24" t="s">
        <v>5</v>
      </c>
      <c r="E24" t="s">
        <v>1</v>
      </c>
    </row>
    <row r="25" spans="1:6" x14ac:dyDescent="0.25">
      <c r="A25">
        <v>1</v>
      </c>
      <c r="B25">
        <f>1/15</f>
        <v>6.6666666666666666E-2</v>
      </c>
      <c r="C25">
        <f>A25/(2*B25)</f>
        <v>7.5</v>
      </c>
    </row>
    <row r="26" spans="1:6" x14ac:dyDescent="0.25">
      <c r="A26" t="s">
        <v>2</v>
      </c>
      <c r="C26">
        <v>1000</v>
      </c>
      <c r="D26">
        <v>10000</v>
      </c>
      <c r="E26">
        <v>50000</v>
      </c>
      <c r="F26">
        <v>100000</v>
      </c>
    </row>
    <row r="27" spans="1:6" x14ac:dyDescent="0.25">
      <c r="A27" t="s">
        <v>3</v>
      </c>
      <c r="C27">
        <v>12</v>
      </c>
      <c r="D27">
        <v>74</v>
      </c>
      <c r="F27">
        <v>218</v>
      </c>
    </row>
    <row r="28" spans="1:6" x14ac:dyDescent="0.25">
      <c r="A28" t="s">
        <v>3</v>
      </c>
      <c r="C28">
        <v>8</v>
      </c>
      <c r="D28">
        <v>33</v>
      </c>
      <c r="E28">
        <v>62</v>
      </c>
      <c r="F28">
        <v>156</v>
      </c>
    </row>
    <row r="29" spans="1:6" x14ac:dyDescent="0.25">
      <c r="A29" t="s">
        <v>3</v>
      </c>
      <c r="C29">
        <v>12</v>
      </c>
      <c r="D29">
        <v>49</v>
      </c>
      <c r="E29">
        <v>165</v>
      </c>
    </row>
    <row r="30" spans="1:6" x14ac:dyDescent="0.25">
      <c r="A30" t="s">
        <v>3</v>
      </c>
      <c r="D30">
        <v>21</v>
      </c>
    </row>
    <row r="31" spans="1:6" x14ac:dyDescent="0.25">
      <c r="A31" t="s">
        <v>3</v>
      </c>
      <c r="C31" s="1">
        <f>AVERAGE(C27:C30)</f>
        <v>10.666666666666666</v>
      </c>
      <c r="D31" s="1">
        <f>AVERAGE(D27:D30)</f>
        <v>44.25</v>
      </c>
      <c r="E31" s="1">
        <f>AVERAGE(E27:E30)</f>
        <v>113.5</v>
      </c>
      <c r="F31" s="1">
        <f>AVERAGE(F27:F30)</f>
        <v>187</v>
      </c>
    </row>
    <row r="32" spans="1:6" x14ac:dyDescent="0.25">
      <c r="C32">
        <f>C31/C26</f>
        <v>1.0666666666666666E-2</v>
      </c>
      <c r="D32">
        <f>D31/D26</f>
        <v>4.4250000000000001E-3</v>
      </c>
      <c r="E32">
        <f>E31/E26</f>
        <v>2.2699999999999999E-3</v>
      </c>
      <c r="F32">
        <f>F31/F26</f>
        <v>1.8699999999999999E-3</v>
      </c>
    </row>
    <row r="33" spans="1:6" x14ac:dyDescent="0.25">
      <c r="A33" t="s">
        <v>0</v>
      </c>
      <c r="B33" t="s">
        <v>4</v>
      </c>
      <c r="C33" t="s">
        <v>5</v>
      </c>
      <c r="E33" t="s">
        <v>1</v>
      </c>
    </row>
    <row r="34" spans="1:6" x14ac:dyDescent="0.25">
      <c r="A34">
        <v>1</v>
      </c>
      <c r="B34">
        <f>1/20</f>
        <v>0.05</v>
      </c>
      <c r="C34">
        <f>A34/(2*B34)</f>
        <v>10</v>
      </c>
    </row>
    <row r="35" spans="1:6" x14ac:dyDescent="0.25">
      <c r="A35" t="s">
        <v>2</v>
      </c>
      <c r="C35">
        <v>1000</v>
      </c>
      <c r="D35">
        <v>10000</v>
      </c>
      <c r="E35">
        <v>50000</v>
      </c>
      <c r="F35">
        <v>100000</v>
      </c>
    </row>
    <row r="36" spans="1:6" x14ac:dyDescent="0.25">
      <c r="A36" t="s">
        <v>3</v>
      </c>
      <c r="C36">
        <v>8</v>
      </c>
      <c r="D36">
        <v>32</v>
      </c>
      <c r="E36">
        <v>23</v>
      </c>
      <c r="F36">
        <v>32</v>
      </c>
    </row>
    <row r="37" spans="1:6" x14ac:dyDescent="0.25">
      <c r="A37" t="s">
        <v>3</v>
      </c>
      <c r="C37">
        <v>4</v>
      </c>
      <c r="D37">
        <v>11</v>
      </c>
      <c r="E37">
        <v>39</v>
      </c>
      <c r="F37">
        <v>29</v>
      </c>
    </row>
    <row r="38" spans="1:6" x14ac:dyDescent="0.25">
      <c r="A38" t="s">
        <v>3</v>
      </c>
      <c r="C38">
        <v>6</v>
      </c>
      <c r="D38">
        <v>14</v>
      </c>
      <c r="E38">
        <v>60</v>
      </c>
      <c r="F38">
        <v>23</v>
      </c>
    </row>
    <row r="39" spans="1:6" x14ac:dyDescent="0.25">
      <c r="A39" t="s">
        <v>3</v>
      </c>
      <c r="C39">
        <v>4</v>
      </c>
      <c r="D39">
        <v>16</v>
      </c>
      <c r="F39">
        <v>58</v>
      </c>
    </row>
    <row r="40" spans="1:6" x14ac:dyDescent="0.25">
      <c r="A40" t="s">
        <v>3</v>
      </c>
      <c r="C40" s="1">
        <f>AVERAGE(C36:C39)</f>
        <v>5.5</v>
      </c>
      <c r="D40" s="1">
        <f>AVERAGE(D36:D39)</f>
        <v>18.25</v>
      </c>
      <c r="E40" s="1">
        <f>AVERAGE(E36:E39)</f>
        <v>40.666666666666664</v>
      </c>
      <c r="F40" s="1">
        <f>AVERAGE(F36:F39)</f>
        <v>35.5</v>
      </c>
    </row>
    <row r="41" spans="1:6" x14ac:dyDescent="0.25">
      <c r="C41">
        <f>C40/C35</f>
        <v>5.4999999999999997E-3</v>
      </c>
      <c r="D41">
        <f>D40/D35</f>
        <v>1.825E-3</v>
      </c>
      <c r="E41">
        <f>E40/E35</f>
        <v>8.1333333333333333E-4</v>
      </c>
      <c r="F41">
        <f>F40/F35</f>
        <v>3.5500000000000001E-4</v>
      </c>
    </row>
    <row r="42" spans="1:6" x14ac:dyDescent="0.25">
      <c r="A42" t="s">
        <v>0</v>
      </c>
      <c r="B42" t="s">
        <v>4</v>
      </c>
      <c r="C42" t="s">
        <v>5</v>
      </c>
      <c r="E42" t="s">
        <v>1</v>
      </c>
    </row>
    <row r="43" spans="1:6" x14ac:dyDescent="0.25">
      <c r="A43">
        <v>1</v>
      </c>
      <c r="B43">
        <f>1/11</f>
        <v>9.0909090909090912E-2</v>
      </c>
      <c r="C43">
        <f>A43/(2*B43)</f>
        <v>5.5</v>
      </c>
    </row>
    <row r="44" spans="1:6" x14ac:dyDescent="0.25">
      <c r="A44" t="s">
        <v>2</v>
      </c>
      <c r="C44">
        <v>1000</v>
      </c>
      <c r="D44">
        <v>10000</v>
      </c>
      <c r="E44">
        <v>50000</v>
      </c>
      <c r="F44">
        <v>100000</v>
      </c>
    </row>
    <row r="45" spans="1:6" x14ac:dyDescent="0.25">
      <c r="A45" t="s">
        <v>3</v>
      </c>
      <c r="C45">
        <v>14</v>
      </c>
      <c r="D45">
        <v>84</v>
      </c>
      <c r="E45">
        <v>988</v>
      </c>
      <c r="F45">
        <v>1510</v>
      </c>
    </row>
    <row r="46" spans="1:6" x14ac:dyDescent="0.25">
      <c r="A46" t="s">
        <v>3</v>
      </c>
      <c r="C46">
        <v>10</v>
      </c>
      <c r="D46">
        <v>90</v>
      </c>
      <c r="E46">
        <v>854</v>
      </c>
      <c r="F46">
        <v>1757</v>
      </c>
    </row>
    <row r="47" spans="1:6" x14ac:dyDescent="0.25">
      <c r="A47" t="s">
        <v>3</v>
      </c>
      <c r="C47">
        <v>10</v>
      </c>
      <c r="D47">
        <v>173</v>
      </c>
      <c r="E47">
        <v>637</v>
      </c>
      <c r="F47">
        <v>1946</v>
      </c>
    </row>
    <row r="48" spans="1:6" x14ac:dyDescent="0.25">
      <c r="A48" t="s">
        <v>3</v>
      </c>
      <c r="C48">
        <v>23</v>
      </c>
      <c r="D48">
        <v>73</v>
      </c>
      <c r="E48">
        <v>1007</v>
      </c>
    </row>
    <row r="49" spans="1:6" x14ac:dyDescent="0.25">
      <c r="A49" t="s">
        <v>3</v>
      </c>
      <c r="D49">
        <v>179</v>
      </c>
    </row>
    <row r="50" spans="1:6" x14ac:dyDescent="0.25">
      <c r="A50" t="s">
        <v>3</v>
      </c>
      <c r="C50" s="1">
        <f>AVERAGE(C45:C49)</f>
        <v>14.25</v>
      </c>
      <c r="D50" s="1">
        <f>AVERAGE(D45:D49)</f>
        <v>119.8</v>
      </c>
      <c r="E50" s="1">
        <f>AVERAGE(E45:E49)</f>
        <v>871.5</v>
      </c>
      <c r="F50" s="1">
        <f>AVERAGE(F45:F49)</f>
        <v>1737.6666666666667</v>
      </c>
    </row>
    <row r="51" spans="1:6" x14ac:dyDescent="0.25">
      <c r="C51">
        <f>C50/C44</f>
        <v>1.4250000000000001E-2</v>
      </c>
      <c r="D51">
        <f>D50/D44</f>
        <v>1.1979999999999999E-2</v>
      </c>
      <c r="E51">
        <f>E50/E44</f>
        <v>1.7430000000000001E-2</v>
      </c>
      <c r="F51">
        <f>F50/F44</f>
        <v>1.7376666666666669E-2</v>
      </c>
    </row>
    <row r="52" spans="1:6" x14ac:dyDescent="0.25">
      <c r="A52" t="s">
        <v>0</v>
      </c>
      <c r="B52" t="s">
        <v>4</v>
      </c>
      <c r="C52" t="s">
        <v>5</v>
      </c>
      <c r="E52" t="s">
        <v>1</v>
      </c>
    </row>
    <row r="53" spans="1:6" x14ac:dyDescent="0.25">
      <c r="A53">
        <v>1</v>
      </c>
      <c r="B53">
        <f>1/12</f>
        <v>8.3333333333333329E-2</v>
      </c>
      <c r="C53">
        <f>A53/(2*B53)</f>
        <v>6</v>
      </c>
    </row>
    <row r="54" spans="1:6" x14ac:dyDescent="0.25">
      <c r="A54" t="s">
        <v>2</v>
      </c>
      <c r="C54">
        <v>1000</v>
      </c>
      <c r="D54">
        <v>10000</v>
      </c>
      <c r="E54">
        <v>50000</v>
      </c>
      <c r="F54">
        <v>100000</v>
      </c>
    </row>
    <row r="55" spans="1:6" x14ac:dyDescent="0.25">
      <c r="A55" t="s">
        <v>3</v>
      </c>
      <c r="C55">
        <v>20</v>
      </c>
      <c r="D55">
        <v>178</v>
      </c>
      <c r="E55">
        <v>617</v>
      </c>
      <c r="F55">
        <v>571</v>
      </c>
    </row>
    <row r="56" spans="1:6" x14ac:dyDescent="0.25">
      <c r="A56" t="s">
        <v>3</v>
      </c>
      <c r="C56">
        <v>11</v>
      </c>
      <c r="D56">
        <v>107</v>
      </c>
      <c r="E56">
        <v>607</v>
      </c>
      <c r="F56">
        <v>678</v>
      </c>
    </row>
    <row r="57" spans="1:6" x14ac:dyDescent="0.25">
      <c r="A57" t="s">
        <v>3</v>
      </c>
      <c r="C57">
        <v>12</v>
      </c>
      <c r="D57">
        <v>148</v>
      </c>
      <c r="E57">
        <v>434</v>
      </c>
      <c r="F57">
        <v>380</v>
      </c>
    </row>
    <row r="58" spans="1:6" x14ac:dyDescent="0.25">
      <c r="A58" t="s">
        <v>3</v>
      </c>
      <c r="C58" s="1">
        <f>AVERAGE(C55:C57)</f>
        <v>14.333333333333334</v>
      </c>
      <c r="D58" s="1">
        <f>AVERAGE(D55:D57)</f>
        <v>144.33333333333334</v>
      </c>
      <c r="E58" s="1">
        <f>AVERAGE(E55:E57)</f>
        <v>552.66666666666663</v>
      </c>
      <c r="F58" s="1">
        <f>AVERAGE(F55:F57)</f>
        <v>543</v>
      </c>
    </row>
    <row r="59" spans="1:6" x14ac:dyDescent="0.25">
      <c r="C59">
        <f>C58/C54</f>
        <v>1.4333333333333333E-2</v>
      </c>
      <c r="D59">
        <f>D58/D54</f>
        <v>1.4433333333333334E-2</v>
      </c>
      <c r="E59">
        <f>E58/E54</f>
        <v>1.1053333333333333E-2</v>
      </c>
      <c r="F59">
        <f>F58/F54</f>
        <v>5.4299999999999999E-3</v>
      </c>
    </row>
    <row r="60" spans="1:6" x14ac:dyDescent="0.25">
      <c r="A60" t="s">
        <v>0</v>
      </c>
      <c r="B60" t="s">
        <v>4</v>
      </c>
      <c r="C60" t="s">
        <v>5</v>
      </c>
      <c r="E60" t="s">
        <v>1</v>
      </c>
    </row>
    <row r="61" spans="1:6" x14ac:dyDescent="0.25">
      <c r="A61">
        <v>1</v>
      </c>
      <c r="B61">
        <f>1/9</f>
        <v>0.1111111111111111</v>
      </c>
      <c r="C61">
        <f>A61/(2*B61)</f>
        <v>4.5</v>
      </c>
    </row>
    <row r="62" spans="1:6" x14ac:dyDescent="0.25">
      <c r="A62" t="s">
        <v>2</v>
      </c>
      <c r="C62">
        <v>1000</v>
      </c>
      <c r="D62">
        <v>10000</v>
      </c>
      <c r="E62">
        <v>50000</v>
      </c>
      <c r="F62">
        <v>100000</v>
      </c>
    </row>
    <row r="63" spans="1:6" x14ac:dyDescent="0.25">
      <c r="A63" t="s">
        <v>3</v>
      </c>
      <c r="C63">
        <v>34</v>
      </c>
      <c r="D63">
        <v>311</v>
      </c>
      <c r="E63">
        <v>1898</v>
      </c>
      <c r="F63">
        <v>3476</v>
      </c>
    </row>
    <row r="64" spans="1:6" x14ac:dyDescent="0.25">
      <c r="A64" t="s">
        <v>3</v>
      </c>
      <c r="C64">
        <v>26</v>
      </c>
      <c r="D64">
        <v>308</v>
      </c>
      <c r="E64">
        <v>1628</v>
      </c>
      <c r="F64">
        <v>3693</v>
      </c>
    </row>
    <row r="65" spans="1:6" x14ac:dyDescent="0.25">
      <c r="A65" t="s">
        <v>3</v>
      </c>
      <c r="E65">
        <v>1789</v>
      </c>
      <c r="F65">
        <v>3461</v>
      </c>
    </row>
    <row r="66" spans="1:6" x14ac:dyDescent="0.25">
      <c r="A66" t="s">
        <v>3</v>
      </c>
      <c r="C66" s="1">
        <f>AVERAGE(C63:C65)</f>
        <v>30</v>
      </c>
      <c r="D66" s="1">
        <f>AVERAGE(D63:D65)</f>
        <v>309.5</v>
      </c>
      <c r="E66" s="1">
        <f>AVERAGE(E63:E65)</f>
        <v>1771.6666666666667</v>
      </c>
      <c r="F66" s="1">
        <f>AVERAGE(F63:F65)</f>
        <v>3543.3333333333335</v>
      </c>
    </row>
    <row r="67" spans="1:6" x14ac:dyDescent="0.25">
      <c r="C67">
        <f>C66/C62</f>
        <v>0.03</v>
      </c>
      <c r="D67">
        <f>D66/D62</f>
        <v>3.0949999999999998E-2</v>
      </c>
      <c r="E67">
        <f>E66/E62</f>
        <v>3.5433333333333338E-2</v>
      </c>
      <c r="F67">
        <f>F66/F62</f>
        <v>3.5433333333333338E-2</v>
      </c>
    </row>
    <row r="68" spans="1:6" x14ac:dyDescent="0.25">
      <c r="A68" t="s">
        <v>0</v>
      </c>
      <c r="B68" t="s">
        <v>4</v>
      </c>
      <c r="C68" t="s">
        <v>5</v>
      </c>
      <c r="E68" t="s">
        <v>1</v>
      </c>
    </row>
    <row r="69" spans="1:6" x14ac:dyDescent="0.25">
      <c r="A69">
        <v>1</v>
      </c>
      <c r="B69">
        <f>1/13</f>
        <v>7.6923076923076927E-2</v>
      </c>
      <c r="C69">
        <f>A69/(2*B69)</f>
        <v>6.5</v>
      </c>
    </row>
    <row r="70" spans="1:6" x14ac:dyDescent="0.25">
      <c r="A70" t="s">
        <v>2</v>
      </c>
      <c r="C70">
        <v>1000</v>
      </c>
      <c r="D70">
        <v>10000</v>
      </c>
      <c r="E70">
        <v>50000</v>
      </c>
      <c r="F70">
        <v>100000</v>
      </c>
    </row>
    <row r="71" spans="1:6" x14ac:dyDescent="0.25">
      <c r="A71" t="s">
        <v>3</v>
      </c>
      <c r="C71">
        <v>8</v>
      </c>
      <c r="D71">
        <v>28</v>
      </c>
      <c r="E71">
        <v>257</v>
      </c>
      <c r="F71">
        <v>270</v>
      </c>
    </row>
    <row r="72" spans="1:6" x14ac:dyDescent="0.25">
      <c r="A72" t="s">
        <v>3</v>
      </c>
      <c r="C72">
        <v>16</v>
      </c>
      <c r="D72">
        <v>27</v>
      </c>
      <c r="E72">
        <v>281</v>
      </c>
      <c r="F72">
        <v>356</v>
      </c>
    </row>
    <row r="73" spans="1:6" x14ac:dyDescent="0.25">
      <c r="A73" t="s">
        <v>3</v>
      </c>
      <c r="C73">
        <v>11</v>
      </c>
      <c r="D73">
        <v>38</v>
      </c>
      <c r="E73">
        <v>181</v>
      </c>
      <c r="F73">
        <v>533</v>
      </c>
    </row>
    <row r="74" spans="1:6" x14ac:dyDescent="0.25">
      <c r="A74" t="s">
        <v>3</v>
      </c>
      <c r="C74">
        <v>7</v>
      </c>
      <c r="D74">
        <v>78</v>
      </c>
      <c r="E74">
        <v>155</v>
      </c>
      <c r="F74">
        <v>615</v>
      </c>
    </row>
    <row r="75" spans="1:6" x14ac:dyDescent="0.25">
      <c r="A75" t="s">
        <v>3</v>
      </c>
      <c r="D75">
        <v>22</v>
      </c>
      <c r="E75">
        <v>485</v>
      </c>
      <c r="F75">
        <v>424</v>
      </c>
    </row>
    <row r="76" spans="1:6" x14ac:dyDescent="0.25">
      <c r="A76" t="s">
        <v>3</v>
      </c>
      <c r="D76">
        <v>112</v>
      </c>
      <c r="E76">
        <v>208</v>
      </c>
      <c r="F76">
        <v>178</v>
      </c>
    </row>
    <row r="77" spans="1:6" x14ac:dyDescent="0.25">
      <c r="A77" t="s">
        <v>3</v>
      </c>
      <c r="D77">
        <v>88</v>
      </c>
      <c r="E77">
        <v>175</v>
      </c>
      <c r="F77">
        <v>424</v>
      </c>
    </row>
    <row r="78" spans="1:6" x14ac:dyDescent="0.25">
      <c r="A78" t="s">
        <v>3</v>
      </c>
      <c r="D78">
        <v>87</v>
      </c>
      <c r="E78">
        <v>236</v>
      </c>
      <c r="F78">
        <v>536</v>
      </c>
    </row>
    <row r="79" spans="1:6" x14ac:dyDescent="0.25">
      <c r="A79" t="s">
        <v>3</v>
      </c>
    </row>
    <row r="80" spans="1:6" x14ac:dyDescent="0.25">
      <c r="A80" t="s">
        <v>3</v>
      </c>
      <c r="C80" s="1">
        <f>AVERAGE(C71:C79)</f>
        <v>10.5</v>
      </c>
      <c r="D80" s="1">
        <f>AVERAGE(D71:D79)</f>
        <v>60</v>
      </c>
      <c r="E80" s="1">
        <f>AVERAGE(E71:E79)</f>
        <v>247.25</v>
      </c>
      <c r="F80" s="1">
        <f>AVERAGE(F71:F79)</f>
        <v>417</v>
      </c>
    </row>
    <row r="81" spans="1:6" x14ac:dyDescent="0.25">
      <c r="C81">
        <f>C80/C70</f>
        <v>1.0500000000000001E-2</v>
      </c>
      <c r="D81">
        <f>D80/D70</f>
        <v>6.0000000000000001E-3</v>
      </c>
      <c r="E81">
        <f>E80/E70</f>
        <v>4.9449999999999997E-3</v>
      </c>
      <c r="F81">
        <f>F80/F70</f>
        <v>4.1700000000000001E-3</v>
      </c>
    </row>
    <row r="82" spans="1:6" x14ac:dyDescent="0.25">
      <c r="A82" t="s">
        <v>0</v>
      </c>
      <c r="B82" t="s">
        <v>4</v>
      </c>
      <c r="C82" t="s">
        <v>5</v>
      </c>
      <c r="E82" t="s">
        <v>1</v>
      </c>
    </row>
    <row r="83" spans="1:6" x14ac:dyDescent="0.25">
      <c r="A83">
        <v>1</v>
      </c>
      <c r="B83">
        <f>1/7</f>
        <v>0.14285714285714285</v>
      </c>
      <c r="C83">
        <f>A83/(2*B83)</f>
        <v>3.5</v>
      </c>
    </row>
    <row r="84" spans="1:6" x14ac:dyDescent="0.25">
      <c r="A84" t="s">
        <v>2</v>
      </c>
      <c r="C84">
        <v>1000</v>
      </c>
      <c r="D84">
        <v>10000</v>
      </c>
      <c r="E84">
        <v>50000</v>
      </c>
      <c r="F84">
        <v>100000</v>
      </c>
    </row>
    <row r="85" spans="1:6" x14ac:dyDescent="0.25">
      <c r="A85" t="s">
        <v>3</v>
      </c>
    </row>
    <row r="86" spans="1:6" x14ac:dyDescent="0.25">
      <c r="A86" t="s">
        <v>3</v>
      </c>
    </row>
    <row r="87" spans="1:6" x14ac:dyDescent="0.25">
      <c r="A87" t="s">
        <v>3</v>
      </c>
    </row>
    <row r="88" spans="1:6" x14ac:dyDescent="0.25">
      <c r="A88" t="s">
        <v>3</v>
      </c>
    </row>
    <row r="89" spans="1:6" x14ac:dyDescent="0.25">
      <c r="A89" t="s">
        <v>3</v>
      </c>
      <c r="C89" s="1" t="e">
        <f>AVERAGE(C85:C88)</f>
        <v>#DIV/0!</v>
      </c>
      <c r="D89" s="1" t="e">
        <f>AVERAGE(D85:D88)</f>
        <v>#DIV/0!</v>
      </c>
      <c r="E89" s="1" t="e">
        <f>AVERAGE(E85:E88)</f>
        <v>#DIV/0!</v>
      </c>
      <c r="F89" s="1" t="e">
        <f>AVERAGE(F85:F88)</f>
        <v>#DIV/0!</v>
      </c>
    </row>
    <row r="90" spans="1:6" x14ac:dyDescent="0.25">
      <c r="C90" t="e">
        <f>C89/C84</f>
        <v>#DIV/0!</v>
      </c>
      <c r="D90" t="e">
        <f>D89/D84</f>
        <v>#DIV/0!</v>
      </c>
      <c r="E90" t="e">
        <f>E89/E84</f>
        <v>#DIV/0!</v>
      </c>
      <c r="F90" t="e">
        <f>F89/F84</f>
        <v>#DIV/0!</v>
      </c>
    </row>
    <row r="91" spans="1:6" x14ac:dyDescent="0.25">
      <c r="A91" t="s">
        <v>0</v>
      </c>
      <c r="B91" t="s">
        <v>4</v>
      </c>
      <c r="C91" t="s">
        <v>5</v>
      </c>
      <c r="E91" t="s">
        <v>1</v>
      </c>
    </row>
    <row r="92" spans="1:6" x14ac:dyDescent="0.25">
      <c r="A92">
        <v>1</v>
      </c>
      <c r="C92" t="e">
        <f>A92/(2*B92)</f>
        <v>#DIV/0!</v>
      </c>
    </row>
    <row r="93" spans="1:6" x14ac:dyDescent="0.25">
      <c r="A93" t="s">
        <v>2</v>
      </c>
      <c r="C93">
        <v>1000</v>
      </c>
      <c r="D93">
        <v>10000</v>
      </c>
      <c r="E93">
        <v>50000</v>
      </c>
      <c r="F93">
        <v>100000</v>
      </c>
    </row>
    <row r="94" spans="1:6" x14ac:dyDescent="0.25">
      <c r="A94" t="s">
        <v>3</v>
      </c>
    </row>
    <row r="95" spans="1:6" x14ac:dyDescent="0.25">
      <c r="A95" t="s">
        <v>3</v>
      </c>
    </row>
    <row r="96" spans="1:6" x14ac:dyDescent="0.25">
      <c r="A96" t="s">
        <v>3</v>
      </c>
    </row>
    <row r="97" spans="1:6" x14ac:dyDescent="0.25">
      <c r="A97" t="s">
        <v>3</v>
      </c>
    </row>
    <row r="98" spans="1:6" x14ac:dyDescent="0.25">
      <c r="A98" t="s">
        <v>3</v>
      </c>
      <c r="C98" s="1" t="e">
        <f>AVERAGE(C94:C97)</f>
        <v>#DIV/0!</v>
      </c>
      <c r="D98" s="1" t="e">
        <f>AVERAGE(D94:D97)</f>
        <v>#DIV/0!</v>
      </c>
      <c r="E98" s="1" t="e">
        <f>AVERAGE(E94:E97)</f>
        <v>#DIV/0!</v>
      </c>
      <c r="F98" s="1" t="e">
        <f>AVERAGE(F94:F97)</f>
        <v>#DIV/0!</v>
      </c>
    </row>
    <row r="99" spans="1:6" x14ac:dyDescent="0.25">
      <c r="C99" t="e">
        <f>C98/C93</f>
        <v>#DIV/0!</v>
      </c>
      <c r="D99" t="e">
        <f>D98/D93</f>
        <v>#DIV/0!</v>
      </c>
      <c r="E99" t="e">
        <f>E98/E93</f>
        <v>#DIV/0!</v>
      </c>
      <c r="F99" t="e">
        <f>F98/F93</f>
        <v>#DIV/0!</v>
      </c>
    </row>
    <row r="100" spans="1:6" x14ac:dyDescent="0.25">
      <c r="A100" t="s">
        <v>0</v>
      </c>
      <c r="B100" t="s">
        <v>4</v>
      </c>
      <c r="C100" t="s">
        <v>5</v>
      </c>
      <c r="E100" t="s">
        <v>1</v>
      </c>
    </row>
    <row r="101" spans="1:6" x14ac:dyDescent="0.25">
      <c r="A101">
        <v>1</v>
      </c>
      <c r="C101" t="e">
        <f>A101/(2*B101)</f>
        <v>#DIV/0!</v>
      </c>
    </row>
    <row r="102" spans="1:6" x14ac:dyDescent="0.25">
      <c r="A102" t="s">
        <v>2</v>
      </c>
      <c r="C102">
        <v>1000</v>
      </c>
      <c r="D102">
        <v>10000</v>
      </c>
      <c r="E102">
        <v>50000</v>
      </c>
      <c r="F102">
        <v>100000</v>
      </c>
    </row>
    <row r="103" spans="1:6" x14ac:dyDescent="0.25">
      <c r="A103" t="s">
        <v>3</v>
      </c>
    </row>
    <row r="104" spans="1:6" x14ac:dyDescent="0.25">
      <c r="A104" t="s">
        <v>3</v>
      </c>
    </row>
    <row r="105" spans="1:6" x14ac:dyDescent="0.25">
      <c r="A105" t="s">
        <v>3</v>
      </c>
    </row>
    <row r="106" spans="1:6" x14ac:dyDescent="0.25">
      <c r="A106" t="s">
        <v>3</v>
      </c>
    </row>
    <row r="107" spans="1:6" x14ac:dyDescent="0.25">
      <c r="A107" t="s">
        <v>3</v>
      </c>
      <c r="C107" s="1" t="e">
        <f>AVERAGE(C103:C106)</f>
        <v>#DIV/0!</v>
      </c>
      <c r="D107" s="1" t="e">
        <f>AVERAGE(D103:D106)</f>
        <v>#DIV/0!</v>
      </c>
      <c r="E107" s="1" t="e">
        <f>AVERAGE(E103:E106)</f>
        <v>#DIV/0!</v>
      </c>
      <c r="F107" s="1" t="e">
        <f>AVERAGE(F103:F106)</f>
        <v>#DIV/0!</v>
      </c>
    </row>
    <row r="108" spans="1:6" x14ac:dyDescent="0.25">
      <c r="C108" t="e">
        <f>C107/C102</f>
        <v>#DIV/0!</v>
      </c>
      <c r="D108" t="e">
        <f>D107/D102</f>
        <v>#DIV/0!</v>
      </c>
      <c r="E108" t="e">
        <f>E107/E102</f>
        <v>#DIV/0!</v>
      </c>
      <c r="F108" t="e">
        <f>F107/F102</f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8"/>
  <sheetViews>
    <sheetView workbookViewId="0">
      <selection activeCell="I86" sqref="I86"/>
    </sheetView>
  </sheetViews>
  <sheetFormatPr defaultRowHeight="15" x14ac:dyDescent="0.25"/>
  <sheetData>
    <row r="2" spans="1:6" x14ac:dyDescent="0.25">
      <c r="A2" t="s">
        <v>0</v>
      </c>
      <c r="B2" t="s">
        <v>4</v>
      </c>
      <c r="C2" t="s">
        <v>5</v>
      </c>
    </row>
    <row r="3" spans="1:6" x14ac:dyDescent="0.25">
      <c r="A3">
        <v>2</v>
      </c>
      <c r="B3">
        <f>1/5</f>
        <v>0.2</v>
      </c>
      <c r="C3">
        <f>A3/(2*B3)</f>
        <v>5</v>
      </c>
    </row>
    <row r="4" spans="1:6" x14ac:dyDescent="0.25">
      <c r="A4" t="s">
        <v>2</v>
      </c>
      <c r="C4">
        <v>1000</v>
      </c>
      <c r="D4">
        <v>10000</v>
      </c>
      <c r="E4">
        <v>50000</v>
      </c>
      <c r="F4">
        <v>100000</v>
      </c>
    </row>
    <row r="5" spans="1:6" x14ac:dyDescent="0.25">
      <c r="A5" t="s">
        <v>3</v>
      </c>
      <c r="C5">
        <v>101</v>
      </c>
      <c r="D5">
        <v>1027</v>
      </c>
      <c r="E5">
        <v>4986</v>
      </c>
      <c r="F5">
        <v>10014</v>
      </c>
    </row>
    <row r="6" spans="1:6" x14ac:dyDescent="0.25">
      <c r="A6" t="s">
        <v>3</v>
      </c>
      <c r="C6">
        <v>121</v>
      </c>
      <c r="D6">
        <v>1038</v>
      </c>
      <c r="E6">
        <v>4817</v>
      </c>
      <c r="F6">
        <v>10125</v>
      </c>
    </row>
    <row r="7" spans="1:6" x14ac:dyDescent="0.25">
      <c r="A7" t="s">
        <v>3</v>
      </c>
      <c r="C7" s="2">
        <v>50</v>
      </c>
      <c r="D7">
        <v>1118</v>
      </c>
      <c r="E7">
        <v>5072</v>
      </c>
      <c r="F7">
        <v>10123</v>
      </c>
    </row>
    <row r="8" spans="1:6" x14ac:dyDescent="0.25">
      <c r="A8" t="s">
        <v>3</v>
      </c>
      <c r="C8">
        <v>81</v>
      </c>
      <c r="D8">
        <v>838</v>
      </c>
      <c r="E8">
        <v>5038</v>
      </c>
      <c r="F8">
        <v>10042</v>
      </c>
    </row>
    <row r="9" spans="1:6" x14ac:dyDescent="0.25">
      <c r="A9" t="s">
        <v>3</v>
      </c>
    </row>
    <row r="10" spans="1:6" x14ac:dyDescent="0.25">
      <c r="A10" t="s">
        <v>3</v>
      </c>
    </row>
    <row r="11" spans="1:6" x14ac:dyDescent="0.25">
      <c r="A11" t="s">
        <v>3</v>
      </c>
    </row>
    <row r="12" spans="1:6" x14ac:dyDescent="0.25">
      <c r="A12" t="s">
        <v>3</v>
      </c>
      <c r="C12" s="1">
        <f t="shared" ref="C12:E12" si="0">AVERAGE(C5:C11)</f>
        <v>88.25</v>
      </c>
      <c r="D12" s="1">
        <f t="shared" si="0"/>
        <v>1005.25</v>
      </c>
      <c r="E12" s="1">
        <f t="shared" si="0"/>
        <v>4978.25</v>
      </c>
      <c r="F12" s="1">
        <f>AVERAGE(F5:F11)</f>
        <v>10076</v>
      </c>
    </row>
    <row r="13" spans="1:6" x14ac:dyDescent="0.25">
      <c r="C13">
        <f>C12/C4</f>
        <v>8.8249999999999995E-2</v>
      </c>
      <c r="D13">
        <f>D12/D4</f>
        <v>0.100525</v>
      </c>
      <c r="E13">
        <f>E12/E4</f>
        <v>9.9565000000000001E-2</v>
      </c>
      <c r="F13">
        <f>F12/F4</f>
        <v>0.10076</v>
      </c>
    </row>
    <row r="14" spans="1:6" x14ac:dyDescent="0.25">
      <c r="A14" t="s">
        <v>0</v>
      </c>
      <c r="B14" t="s">
        <v>4</v>
      </c>
      <c r="C14" t="s">
        <v>5</v>
      </c>
      <c r="E14" t="s">
        <v>1</v>
      </c>
    </row>
    <row r="15" spans="1:6" x14ac:dyDescent="0.25">
      <c r="A15">
        <v>2</v>
      </c>
      <c r="B15">
        <f>1/6</f>
        <v>0.16666666666666666</v>
      </c>
      <c r="C15">
        <f>A15/(2*B15)</f>
        <v>6</v>
      </c>
    </row>
    <row r="16" spans="1:6" x14ac:dyDescent="0.25">
      <c r="A16" t="s">
        <v>2</v>
      </c>
      <c r="C16">
        <v>1000</v>
      </c>
      <c r="D16">
        <v>10000</v>
      </c>
      <c r="E16">
        <v>50000</v>
      </c>
      <c r="F16">
        <v>100000</v>
      </c>
    </row>
    <row r="17" spans="1:6" x14ac:dyDescent="0.25">
      <c r="A17" t="s">
        <v>3</v>
      </c>
      <c r="C17">
        <v>51</v>
      </c>
      <c r="D17">
        <v>756</v>
      </c>
      <c r="E17">
        <v>3133</v>
      </c>
      <c r="F17">
        <v>6325</v>
      </c>
    </row>
    <row r="18" spans="1:6" x14ac:dyDescent="0.25">
      <c r="A18" t="s">
        <v>3</v>
      </c>
      <c r="C18">
        <v>42</v>
      </c>
      <c r="D18">
        <v>678</v>
      </c>
      <c r="E18">
        <v>2751</v>
      </c>
      <c r="F18">
        <v>6458</v>
      </c>
    </row>
    <row r="19" spans="1:6" x14ac:dyDescent="0.25">
      <c r="A19" t="s">
        <v>3</v>
      </c>
      <c r="C19">
        <v>63</v>
      </c>
      <c r="D19">
        <v>639</v>
      </c>
      <c r="E19">
        <v>3171</v>
      </c>
      <c r="F19">
        <v>6195</v>
      </c>
    </row>
    <row r="20" spans="1:6" x14ac:dyDescent="0.25">
      <c r="A20" t="s">
        <v>3</v>
      </c>
      <c r="C20">
        <v>30</v>
      </c>
      <c r="D20">
        <v>574</v>
      </c>
      <c r="E20">
        <v>2966</v>
      </c>
      <c r="F20">
        <v>6487</v>
      </c>
    </row>
    <row r="21" spans="1:6" x14ac:dyDescent="0.25">
      <c r="A21" t="s">
        <v>3</v>
      </c>
      <c r="F21">
        <v>6450</v>
      </c>
    </row>
    <row r="22" spans="1:6" x14ac:dyDescent="0.25">
      <c r="A22" t="s">
        <v>3</v>
      </c>
      <c r="C22" s="1">
        <f t="shared" ref="C22:E22" si="1">AVERAGE(C17:C21)</f>
        <v>46.5</v>
      </c>
      <c r="D22" s="1">
        <f t="shared" si="1"/>
        <v>661.75</v>
      </c>
      <c r="E22" s="1">
        <f t="shared" si="1"/>
        <v>3005.25</v>
      </c>
      <c r="F22" s="1">
        <f>AVERAGE(F17:F21)</f>
        <v>6383</v>
      </c>
    </row>
    <row r="23" spans="1:6" x14ac:dyDescent="0.25">
      <c r="A23" t="s">
        <v>3</v>
      </c>
      <c r="C23">
        <f>C22/C16</f>
        <v>4.65E-2</v>
      </c>
      <c r="D23">
        <f>D22/D16</f>
        <v>6.6174999999999998E-2</v>
      </c>
      <c r="E23">
        <f>E22/E16</f>
        <v>6.0104999999999999E-2</v>
      </c>
      <c r="F23">
        <f>F22/F16</f>
        <v>6.3829999999999998E-2</v>
      </c>
    </row>
    <row r="24" spans="1:6" x14ac:dyDescent="0.25">
      <c r="A24" t="s">
        <v>0</v>
      </c>
      <c r="B24" t="s">
        <v>4</v>
      </c>
      <c r="C24" t="s">
        <v>5</v>
      </c>
      <c r="E24" t="s">
        <v>1</v>
      </c>
    </row>
    <row r="25" spans="1:6" x14ac:dyDescent="0.25">
      <c r="A25">
        <v>2</v>
      </c>
      <c r="B25">
        <f>1/7</f>
        <v>0.14285714285714285</v>
      </c>
      <c r="C25">
        <f>A25/(2*B25)</f>
        <v>7</v>
      </c>
    </row>
    <row r="26" spans="1:6" x14ac:dyDescent="0.25">
      <c r="A26" t="s">
        <v>2</v>
      </c>
      <c r="C26">
        <v>1000</v>
      </c>
      <c r="D26">
        <v>10000</v>
      </c>
      <c r="E26">
        <v>50000</v>
      </c>
      <c r="F26">
        <v>100000</v>
      </c>
    </row>
    <row r="27" spans="1:6" x14ac:dyDescent="0.25">
      <c r="A27" t="s">
        <v>3</v>
      </c>
      <c r="C27">
        <v>27</v>
      </c>
      <c r="D27">
        <v>329</v>
      </c>
      <c r="E27">
        <v>2200</v>
      </c>
      <c r="F27">
        <v>3637</v>
      </c>
    </row>
    <row r="28" spans="1:6" x14ac:dyDescent="0.25">
      <c r="A28" t="s">
        <v>3</v>
      </c>
      <c r="C28">
        <v>38</v>
      </c>
      <c r="D28">
        <v>217</v>
      </c>
      <c r="E28">
        <v>1708</v>
      </c>
      <c r="F28">
        <v>3801</v>
      </c>
    </row>
    <row r="29" spans="1:6" x14ac:dyDescent="0.25">
      <c r="A29" t="s">
        <v>3</v>
      </c>
      <c r="C29">
        <v>47</v>
      </c>
      <c r="D29">
        <v>338</v>
      </c>
      <c r="E29">
        <v>1759</v>
      </c>
      <c r="F29">
        <v>3960</v>
      </c>
    </row>
    <row r="30" spans="1:6" x14ac:dyDescent="0.25">
      <c r="A30" t="s">
        <v>3</v>
      </c>
      <c r="C30">
        <v>12</v>
      </c>
      <c r="D30">
        <v>368</v>
      </c>
      <c r="E30">
        <v>1547</v>
      </c>
      <c r="F30">
        <v>3866</v>
      </c>
    </row>
    <row r="31" spans="1:6" x14ac:dyDescent="0.25">
      <c r="A31" t="s">
        <v>3</v>
      </c>
      <c r="C31" s="1">
        <f>AVERAGE(C27:C30)</f>
        <v>31</v>
      </c>
      <c r="D31" s="1">
        <f>AVERAGE(D27:D30)</f>
        <v>313</v>
      </c>
      <c r="E31" s="1">
        <f>AVERAGE(E27:E30)</f>
        <v>1803.5</v>
      </c>
      <c r="F31" s="1">
        <f>AVERAGE(F27:F30)</f>
        <v>3816</v>
      </c>
    </row>
    <row r="32" spans="1:6" x14ac:dyDescent="0.25">
      <c r="A32" t="s">
        <v>3</v>
      </c>
      <c r="C32">
        <f>C31/C26</f>
        <v>3.1E-2</v>
      </c>
      <c r="D32">
        <f>D31/D26</f>
        <v>3.1300000000000001E-2</v>
      </c>
      <c r="E32">
        <f>E31/E26</f>
        <v>3.6069999999999998E-2</v>
      </c>
      <c r="F32">
        <f>F31/F26</f>
        <v>3.8159999999999999E-2</v>
      </c>
    </row>
    <row r="33" spans="1:6" x14ac:dyDescent="0.25">
      <c r="A33" t="s">
        <v>0</v>
      </c>
      <c r="B33" t="s">
        <v>4</v>
      </c>
      <c r="C33" t="s">
        <v>5</v>
      </c>
      <c r="E33" t="s">
        <v>1</v>
      </c>
    </row>
    <row r="34" spans="1:6" x14ac:dyDescent="0.25">
      <c r="A34">
        <v>2</v>
      </c>
      <c r="B34">
        <f>1/8</f>
        <v>0.125</v>
      </c>
      <c r="C34">
        <f>A34/(2*B34)</f>
        <v>8</v>
      </c>
    </row>
    <row r="35" spans="1:6" x14ac:dyDescent="0.25">
      <c r="A35" t="s">
        <v>2</v>
      </c>
      <c r="C35">
        <v>1000</v>
      </c>
      <c r="D35">
        <v>10000</v>
      </c>
      <c r="E35">
        <v>50000</v>
      </c>
      <c r="F35">
        <v>100000</v>
      </c>
    </row>
    <row r="36" spans="1:6" x14ac:dyDescent="0.25">
      <c r="A36" t="s">
        <v>3</v>
      </c>
      <c r="C36">
        <v>28</v>
      </c>
      <c r="D36">
        <v>230</v>
      </c>
      <c r="E36">
        <v>882</v>
      </c>
      <c r="F36">
        <v>2372</v>
      </c>
    </row>
    <row r="37" spans="1:6" x14ac:dyDescent="0.25">
      <c r="A37" t="s">
        <v>3</v>
      </c>
      <c r="C37">
        <v>15</v>
      </c>
      <c r="D37" s="2">
        <v>68</v>
      </c>
      <c r="E37">
        <v>1264</v>
      </c>
      <c r="F37">
        <v>2013</v>
      </c>
    </row>
    <row r="38" spans="1:6" x14ac:dyDescent="0.25">
      <c r="A38" t="s">
        <v>3</v>
      </c>
      <c r="C38">
        <v>32</v>
      </c>
      <c r="D38">
        <v>122</v>
      </c>
      <c r="E38">
        <v>1140</v>
      </c>
      <c r="F38">
        <v>1829</v>
      </c>
    </row>
    <row r="39" spans="1:6" x14ac:dyDescent="0.25">
      <c r="A39" t="s">
        <v>3</v>
      </c>
      <c r="C39">
        <v>19</v>
      </c>
      <c r="D39">
        <v>96</v>
      </c>
      <c r="E39">
        <v>805</v>
      </c>
      <c r="F39">
        <v>1718</v>
      </c>
    </row>
    <row r="40" spans="1:6" x14ac:dyDescent="0.25">
      <c r="A40" t="s">
        <v>3</v>
      </c>
      <c r="C40">
        <v>39</v>
      </c>
      <c r="D40">
        <v>100</v>
      </c>
      <c r="E40">
        <v>998</v>
      </c>
      <c r="F40">
        <v>1592</v>
      </c>
    </row>
    <row r="41" spans="1:6" x14ac:dyDescent="0.25">
      <c r="A41" t="s">
        <v>3</v>
      </c>
      <c r="C41">
        <v>45</v>
      </c>
      <c r="D41" s="2">
        <v>127</v>
      </c>
      <c r="E41">
        <v>808</v>
      </c>
      <c r="F41">
        <v>1943</v>
      </c>
    </row>
    <row r="42" spans="1:6" x14ac:dyDescent="0.25">
      <c r="A42" t="s">
        <v>3</v>
      </c>
      <c r="C42">
        <v>17</v>
      </c>
      <c r="D42" s="3">
        <v>240</v>
      </c>
      <c r="E42">
        <v>1054</v>
      </c>
      <c r="F42">
        <v>2170</v>
      </c>
    </row>
    <row r="43" spans="1:6" x14ac:dyDescent="0.25">
      <c r="A43" t="s">
        <v>3</v>
      </c>
      <c r="C43">
        <v>19</v>
      </c>
      <c r="D43" s="3">
        <v>116</v>
      </c>
      <c r="E43">
        <v>1296</v>
      </c>
      <c r="F43">
        <v>2400</v>
      </c>
    </row>
    <row r="44" spans="1:6" x14ac:dyDescent="0.25">
      <c r="D44" s="3"/>
      <c r="E44">
        <v>709</v>
      </c>
      <c r="F44">
        <v>1921</v>
      </c>
    </row>
    <row r="45" spans="1:6" x14ac:dyDescent="0.25">
      <c r="D45" s="3"/>
      <c r="E45">
        <v>822</v>
      </c>
      <c r="F45">
        <v>1556</v>
      </c>
    </row>
    <row r="46" spans="1:6" x14ac:dyDescent="0.25">
      <c r="A46" t="s">
        <v>3</v>
      </c>
      <c r="C46" s="1">
        <f t="shared" ref="C46:E46" si="2">AVERAGE(C36:C45)</f>
        <v>26.75</v>
      </c>
      <c r="D46" s="1">
        <f t="shared" si="2"/>
        <v>137.375</v>
      </c>
      <c r="E46" s="1">
        <f t="shared" si="2"/>
        <v>977.8</v>
      </c>
      <c r="F46" s="1">
        <f>AVERAGE(F36:F45)</f>
        <v>1951.4</v>
      </c>
    </row>
    <row r="47" spans="1:6" x14ac:dyDescent="0.25">
      <c r="C47">
        <f>C46/C35</f>
        <v>2.6749999999999999E-2</v>
      </c>
      <c r="D47">
        <f>D46/D35</f>
        <v>1.37375E-2</v>
      </c>
      <c r="E47">
        <f>E46/E35</f>
        <v>1.9556E-2</v>
      </c>
      <c r="F47">
        <f>F46/F35</f>
        <v>1.9514E-2</v>
      </c>
    </row>
    <row r="48" spans="1:6" x14ac:dyDescent="0.25">
      <c r="A48" t="s">
        <v>0</v>
      </c>
      <c r="B48" t="s">
        <v>4</v>
      </c>
      <c r="C48" t="s">
        <v>5</v>
      </c>
      <c r="E48" t="s">
        <v>1</v>
      </c>
    </row>
    <row r="49" spans="1:15" x14ac:dyDescent="0.25">
      <c r="A49">
        <v>2</v>
      </c>
      <c r="B49">
        <f>1/9</f>
        <v>0.1111111111111111</v>
      </c>
      <c r="C49">
        <f>A49/(2*B49)</f>
        <v>9</v>
      </c>
    </row>
    <row r="50" spans="1:15" x14ac:dyDescent="0.25">
      <c r="A50" t="s">
        <v>2</v>
      </c>
      <c r="C50">
        <v>1000</v>
      </c>
      <c r="D50">
        <v>10000</v>
      </c>
      <c r="E50">
        <v>50000</v>
      </c>
      <c r="F50">
        <v>100000</v>
      </c>
    </row>
    <row r="51" spans="1:15" x14ac:dyDescent="0.25">
      <c r="A51" t="s">
        <v>3</v>
      </c>
      <c r="C51">
        <v>20</v>
      </c>
      <c r="D51" s="2">
        <v>79</v>
      </c>
      <c r="E51">
        <v>623</v>
      </c>
      <c r="F51">
        <v>722</v>
      </c>
    </row>
    <row r="52" spans="1:15" x14ac:dyDescent="0.25">
      <c r="A52" t="s">
        <v>3</v>
      </c>
      <c r="C52">
        <v>20</v>
      </c>
      <c r="D52">
        <v>244</v>
      </c>
      <c r="E52" s="2">
        <v>93</v>
      </c>
      <c r="F52">
        <v>1166</v>
      </c>
    </row>
    <row r="53" spans="1:15" x14ac:dyDescent="0.25">
      <c r="A53" t="s">
        <v>3</v>
      </c>
      <c r="C53">
        <v>13</v>
      </c>
      <c r="D53">
        <v>59</v>
      </c>
      <c r="E53">
        <v>588</v>
      </c>
      <c r="F53">
        <v>1437</v>
      </c>
    </row>
    <row r="54" spans="1:15" x14ac:dyDescent="0.25">
      <c r="A54" t="s">
        <v>3</v>
      </c>
      <c r="C54">
        <v>12</v>
      </c>
      <c r="D54">
        <v>76</v>
      </c>
      <c r="E54">
        <v>576</v>
      </c>
      <c r="F54">
        <v>754</v>
      </c>
    </row>
    <row r="55" spans="1:15" x14ac:dyDescent="0.25">
      <c r="A55" t="s">
        <v>3</v>
      </c>
      <c r="C55">
        <v>13</v>
      </c>
      <c r="D55">
        <v>143</v>
      </c>
      <c r="E55">
        <v>608</v>
      </c>
      <c r="F55">
        <v>967</v>
      </c>
    </row>
    <row r="56" spans="1:15" x14ac:dyDescent="0.25">
      <c r="A56" t="s">
        <v>3</v>
      </c>
      <c r="C56">
        <v>21</v>
      </c>
      <c r="D56">
        <v>100</v>
      </c>
      <c r="E56">
        <v>714</v>
      </c>
      <c r="F56">
        <v>485</v>
      </c>
    </row>
    <row r="57" spans="1:15" x14ac:dyDescent="0.25">
      <c r="A57" t="s">
        <v>3</v>
      </c>
      <c r="E57">
        <v>782</v>
      </c>
      <c r="F57">
        <v>949</v>
      </c>
    </row>
    <row r="58" spans="1:15" x14ac:dyDescent="0.25">
      <c r="A58" t="s">
        <v>3</v>
      </c>
      <c r="E58">
        <v>182</v>
      </c>
      <c r="F58">
        <v>1359</v>
      </c>
    </row>
    <row r="59" spans="1:15" x14ac:dyDescent="0.25">
      <c r="F59">
        <v>1046</v>
      </c>
    </row>
    <row r="60" spans="1:15" x14ac:dyDescent="0.25">
      <c r="F60">
        <v>1034</v>
      </c>
    </row>
    <row r="61" spans="1:15" x14ac:dyDescent="0.25">
      <c r="A61" t="s">
        <v>3</v>
      </c>
      <c r="C61" s="1">
        <f t="shared" ref="C61:E61" si="3">AVERAGE(C51:C60)</f>
        <v>16.5</v>
      </c>
      <c r="D61" s="1">
        <f t="shared" si="3"/>
        <v>116.83333333333333</v>
      </c>
      <c r="E61" s="1">
        <f t="shared" si="3"/>
        <v>520.75</v>
      </c>
      <c r="F61" s="1">
        <f>AVERAGE(F51:F60)</f>
        <v>991.9</v>
      </c>
    </row>
    <row r="62" spans="1:15" x14ac:dyDescent="0.25">
      <c r="C62">
        <f t="shared" ref="C62:E62" si="4">C61/C50</f>
        <v>1.6500000000000001E-2</v>
      </c>
      <c r="D62">
        <f t="shared" si="4"/>
        <v>1.1683333333333332E-2</v>
      </c>
      <c r="E62">
        <f t="shared" si="4"/>
        <v>1.0415000000000001E-2</v>
      </c>
      <c r="F62">
        <f>F61/F50</f>
        <v>9.918999999999999E-3</v>
      </c>
    </row>
    <row r="63" spans="1:15" x14ac:dyDescent="0.25">
      <c r="A63" t="s">
        <v>0</v>
      </c>
      <c r="B63" t="s">
        <v>4</v>
      </c>
      <c r="C63" t="s">
        <v>5</v>
      </c>
      <c r="E63" t="s">
        <v>1</v>
      </c>
      <c r="O63">
        <v>34</v>
      </c>
    </row>
    <row r="64" spans="1:15" x14ac:dyDescent="0.25">
      <c r="A64">
        <v>2</v>
      </c>
      <c r="B64">
        <f>1/13</f>
        <v>7.6923076923076927E-2</v>
      </c>
      <c r="C64">
        <f>A64/(2*B64)</f>
        <v>13</v>
      </c>
    </row>
    <row r="65" spans="1:6" x14ac:dyDescent="0.25">
      <c r="A65" t="s">
        <v>2</v>
      </c>
      <c r="C65">
        <v>1000</v>
      </c>
      <c r="D65">
        <v>10000</v>
      </c>
      <c r="E65">
        <v>50000</v>
      </c>
      <c r="F65">
        <v>100000</v>
      </c>
    </row>
    <row r="66" spans="1:6" x14ac:dyDescent="0.25">
      <c r="A66" t="s">
        <v>3</v>
      </c>
    </row>
    <row r="67" spans="1:6" x14ac:dyDescent="0.25">
      <c r="A67" t="s">
        <v>3</v>
      </c>
    </row>
    <row r="68" spans="1:6" x14ac:dyDescent="0.25">
      <c r="A68" t="s">
        <v>3</v>
      </c>
    </row>
    <row r="69" spans="1:6" x14ac:dyDescent="0.25">
      <c r="A69" t="s">
        <v>3</v>
      </c>
      <c r="C69" s="1" t="e">
        <f>AVERAGE(C66:C68)</f>
        <v>#DIV/0!</v>
      </c>
      <c r="D69" s="1" t="e">
        <f>AVERAGE(D66:D68)</f>
        <v>#DIV/0!</v>
      </c>
      <c r="E69" s="1" t="e">
        <f>AVERAGE(E66:E68)</f>
        <v>#DIV/0!</v>
      </c>
      <c r="F69" s="1" t="e">
        <f>AVERAGE(F66:F68)</f>
        <v>#DIV/0!</v>
      </c>
    </row>
    <row r="70" spans="1:6" x14ac:dyDescent="0.25">
      <c r="C70" t="e">
        <f>C69/C65</f>
        <v>#DIV/0!</v>
      </c>
      <c r="D70" t="e">
        <f>D69/D65</f>
        <v>#DIV/0!</v>
      </c>
      <c r="E70" t="e">
        <f>E69/E65</f>
        <v>#DIV/0!</v>
      </c>
      <c r="F70" t="e">
        <f>F69/F65</f>
        <v>#DIV/0!</v>
      </c>
    </row>
    <row r="71" spans="1:6" x14ac:dyDescent="0.25">
      <c r="A71" t="s">
        <v>0</v>
      </c>
      <c r="B71" t="s">
        <v>4</v>
      </c>
      <c r="C71" t="s">
        <v>5</v>
      </c>
      <c r="E71" t="s">
        <v>1</v>
      </c>
    </row>
    <row r="72" spans="1:6" x14ac:dyDescent="0.25">
      <c r="A72">
        <v>2</v>
      </c>
      <c r="B72">
        <f>1/10</f>
        <v>0.1</v>
      </c>
      <c r="C72">
        <f>A72/(2*B72)</f>
        <v>10</v>
      </c>
    </row>
    <row r="73" spans="1:6" x14ac:dyDescent="0.25">
      <c r="A73" t="s">
        <v>2</v>
      </c>
      <c r="C73">
        <v>1000</v>
      </c>
      <c r="D73">
        <v>10000</v>
      </c>
      <c r="E73">
        <v>50000</v>
      </c>
      <c r="F73">
        <v>100000</v>
      </c>
    </row>
    <row r="74" spans="1:6" x14ac:dyDescent="0.25">
      <c r="A74" t="s">
        <v>3</v>
      </c>
      <c r="C74">
        <v>15</v>
      </c>
      <c r="D74" s="2">
        <v>68</v>
      </c>
      <c r="E74" s="2">
        <v>172</v>
      </c>
      <c r="F74">
        <v>126</v>
      </c>
    </row>
    <row r="75" spans="1:6" x14ac:dyDescent="0.25">
      <c r="A75" t="s">
        <v>3</v>
      </c>
      <c r="C75">
        <v>10</v>
      </c>
      <c r="D75" s="2">
        <v>26</v>
      </c>
      <c r="E75">
        <v>205</v>
      </c>
      <c r="F75">
        <v>319</v>
      </c>
    </row>
    <row r="76" spans="1:6" x14ac:dyDescent="0.25">
      <c r="A76" t="s">
        <v>3</v>
      </c>
      <c r="C76" s="2">
        <v>11</v>
      </c>
      <c r="D76">
        <v>37</v>
      </c>
      <c r="E76">
        <v>317</v>
      </c>
      <c r="F76">
        <v>414</v>
      </c>
    </row>
    <row r="77" spans="1:6" x14ac:dyDescent="0.25">
      <c r="A77" t="s">
        <v>3</v>
      </c>
      <c r="C77" s="2">
        <v>11</v>
      </c>
      <c r="D77" s="2">
        <v>65</v>
      </c>
      <c r="E77">
        <v>200</v>
      </c>
      <c r="F77">
        <v>516</v>
      </c>
    </row>
    <row r="78" spans="1:6" x14ac:dyDescent="0.25">
      <c r="C78" s="4">
        <v>19</v>
      </c>
      <c r="D78" s="4">
        <v>59</v>
      </c>
      <c r="E78">
        <v>48</v>
      </c>
      <c r="F78">
        <v>513</v>
      </c>
    </row>
    <row r="79" spans="1:6" x14ac:dyDescent="0.25">
      <c r="C79" s="4">
        <v>10</v>
      </c>
      <c r="D79" s="4">
        <v>41</v>
      </c>
      <c r="F79">
        <v>433</v>
      </c>
    </row>
    <row r="80" spans="1:6" x14ac:dyDescent="0.25">
      <c r="A80" t="s">
        <v>3</v>
      </c>
      <c r="C80" s="1">
        <f t="shared" ref="C80:E80" si="5">AVERAGE(C74:C79)</f>
        <v>12.666666666666666</v>
      </c>
      <c r="D80" s="1">
        <f t="shared" si="5"/>
        <v>49.333333333333336</v>
      </c>
      <c r="E80" s="1">
        <f t="shared" si="5"/>
        <v>188.4</v>
      </c>
      <c r="F80" s="1">
        <f>AVERAGE(F74:F79)</f>
        <v>386.83333333333331</v>
      </c>
    </row>
    <row r="81" spans="1:6" x14ac:dyDescent="0.25">
      <c r="C81">
        <f>C80/C73</f>
        <v>1.2666666666666666E-2</v>
      </c>
      <c r="D81">
        <f>D80/D73</f>
        <v>4.9333333333333338E-3</v>
      </c>
      <c r="E81">
        <f>E80/E73</f>
        <v>3.7680000000000001E-3</v>
      </c>
      <c r="F81">
        <f>F80/F73</f>
        <v>3.868333333333333E-3</v>
      </c>
    </row>
    <row r="82" spans="1:6" x14ac:dyDescent="0.25">
      <c r="A82" t="s">
        <v>0</v>
      </c>
      <c r="B82" t="s">
        <v>4</v>
      </c>
      <c r="C82" t="s">
        <v>5</v>
      </c>
      <c r="E82" t="s">
        <v>1</v>
      </c>
    </row>
    <row r="83" spans="1:6" x14ac:dyDescent="0.25">
      <c r="A83">
        <v>2</v>
      </c>
      <c r="B83">
        <f>1/11</f>
        <v>9.0909090909090912E-2</v>
      </c>
      <c r="C83">
        <f>A83/(2*B83)</f>
        <v>11</v>
      </c>
    </row>
    <row r="84" spans="1:6" x14ac:dyDescent="0.25">
      <c r="A84" t="s">
        <v>2</v>
      </c>
      <c r="C84">
        <v>1000</v>
      </c>
      <c r="D84">
        <v>10000</v>
      </c>
      <c r="E84">
        <v>50000</v>
      </c>
      <c r="F84">
        <v>100000</v>
      </c>
    </row>
    <row r="85" spans="1:6" x14ac:dyDescent="0.25">
      <c r="A85" t="s">
        <v>3</v>
      </c>
      <c r="C85">
        <v>8</v>
      </c>
      <c r="D85">
        <v>48</v>
      </c>
      <c r="E85" s="2">
        <v>71</v>
      </c>
      <c r="F85" s="2">
        <v>164</v>
      </c>
    </row>
    <row r="86" spans="1:6" x14ac:dyDescent="0.25">
      <c r="A86" t="s">
        <v>3</v>
      </c>
      <c r="C86">
        <v>10</v>
      </c>
      <c r="D86">
        <v>52</v>
      </c>
      <c r="E86" s="2">
        <v>78</v>
      </c>
      <c r="F86">
        <v>141</v>
      </c>
    </row>
    <row r="87" spans="1:6" x14ac:dyDescent="0.25">
      <c r="A87" t="s">
        <v>3</v>
      </c>
      <c r="C87">
        <v>11</v>
      </c>
      <c r="D87" s="2">
        <v>43</v>
      </c>
      <c r="E87">
        <v>146</v>
      </c>
      <c r="F87">
        <v>176</v>
      </c>
    </row>
    <row r="88" spans="1:6" x14ac:dyDescent="0.25">
      <c r="A88" t="s">
        <v>3</v>
      </c>
      <c r="C88">
        <v>14</v>
      </c>
      <c r="D88">
        <v>79</v>
      </c>
      <c r="E88">
        <v>169</v>
      </c>
      <c r="F88">
        <v>103</v>
      </c>
    </row>
    <row r="89" spans="1:6" x14ac:dyDescent="0.25">
      <c r="A89" t="s">
        <v>3</v>
      </c>
    </row>
    <row r="90" spans="1:6" x14ac:dyDescent="0.25">
      <c r="A90" t="s">
        <v>3</v>
      </c>
      <c r="C90" s="1">
        <f>AVERAGE(C85:C89)</f>
        <v>10.75</v>
      </c>
      <c r="D90" s="1">
        <f>AVERAGE(D85:D89)</f>
        <v>55.5</v>
      </c>
      <c r="E90" s="1">
        <f>AVERAGE(E85:E89)</f>
        <v>116</v>
      </c>
      <c r="F90" s="1">
        <f>AVERAGE(F85:F89)</f>
        <v>146</v>
      </c>
    </row>
    <row r="91" spans="1:6" x14ac:dyDescent="0.25">
      <c r="C91">
        <f>C90/C84</f>
        <v>1.0749999999999999E-2</v>
      </c>
      <c r="D91">
        <f>D90/D84</f>
        <v>5.5500000000000002E-3</v>
      </c>
      <c r="E91">
        <f>E90/E84</f>
        <v>2.32E-3</v>
      </c>
      <c r="F91">
        <f>F90/F84</f>
        <v>1.4599999999999999E-3</v>
      </c>
    </row>
    <row r="92" spans="1:6" x14ac:dyDescent="0.25">
      <c r="A92" t="s">
        <v>0</v>
      </c>
      <c r="B92" t="s">
        <v>4</v>
      </c>
      <c r="C92" t="s">
        <v>5</v>
      </c>
      <c r="E92" t="s">
        <v>1</v>
      </c>
    </row>
    <row r="93" spans="1:6" x14ac:dyDescent="0.25">
      <c r="A93">
        <v>2</v>
      </c>
      <c r="C93" t="e">
        <f>A93/(2*B93)</f>
        <v>#DIV/0!</v>
      </c>
    </row>
    <row r="94" spans="1:6" x14ac:dyDescent="0.25">
      <c r="A94" t="s">
        <v>2</v>
      </c>
      <c r="C94">
        <v>1000</v>
      </c>
      <c r="D94">
        <v>10000</v>
      </c>
      <c r="E94">
        <v>50000</v>
      </c>
      <c r="F94">
        <v>100000</v>
      </c>
    </row>
    <row r="95" spans="1:6" x14ac:dyDescent="0.25">
      <c r="A95" t="s">
        <v>3</v>
      </c>
    </row>
    <row r="96" spans="1:6" x14ac:dyDescent="0.25">
      <c r="A96" t="s">
        <v>3</v>
      </c>
    </row>
    <row r="97" spans="1:6" x14ac:dyDescent="0.25">
      <c r="A97" t="s">
        <v>3</v>
      </c>
    </row>
    <row r="98" spans="1:6" x14ac:dyDescent="0.25">
      <c r="A98" t="s">
        <v>3</v>
      </c>
    </row>
    <row r="99" spans="1:6" x14ac:dyDescent="0.25">
      <c r="A99" t="s">
        <v>3</v>
      </c>
      <c r="C99" s="1" t="e">
        <f>AVERAGE(C95:C98)</f>
        <v>#DIV/0!</v>
      </c>
      <c r="D99" s="1" t="e">
        <f>AVERAGE(D95:D98)</f>
        <v>#DIV/0!</v>
      </c>
      <c r="E99" s="1" t="e">
        <f>AVERAGE(E95:E98)</f>
        <v>#DIV/0!</v>
      </c>
      <c r="F99" s="1" t="e">
        <f>AVERAGE(F95:F98)</f>
        <v>#DIV/0!</v>
      </c>
    </row>
    <row r="100" spans="1:6" x14ac:dyDescent="0.25">
      <c r="C100" t="e">
        <f>C99/C94</f>
        <v>#DIV/0!</v>
      </c>
      <c r="D100" t="e">
        <f>D99/D94</f>
        <v>#DIV/0!</v>
      </c>
      <c r="E100" t="e">
        <f>E99/E94</f>
        <v>#DIV/0!</v>
      </c>
      <c r="F100" t="e">
        <f>F99/F94</f>
        <v>#DIV/0!</v>
      </c>
    </row>
    <row r="101" spans="1:6" x14ac:dyDescent="0.25">
      <c r="A101" t="s">
        <v>0</v>
      </c>
      <c r="B101" t="s">
        <v>4</v>
      </c>
      <c r="C101" t="s">
        <v>5</v>
      </c>
      <c r="E101" t="s">
        <v>1</v>
      </c>
    </row>
    <row r="102" spans="1:6" x14ac:dyDescent="0.25">
      <c r="A102">
        <v>2</v>
      </c>
      <c r="C102" t="e">
        <f>A102/(2*B102)</f>
        <v>#DIV/0!</v>
      </c>
    </row>
    <row r="103" spans="1:6" x14ac:dyDescent="0.25">
      <c r="A103" t="s">
        <v>2</v>
      </c>
      <c r="C103">
        <v>1000</v>
      </c>
      <c r="D103">
        <v>10000</v>
      </c>
      <c r="E103">
        <v>50000</v>
      </c>
      <c r="F103">
        <v>100000</v>
      </c>
    </row>
    <row r="104" spans="1:6" x14ac:dyDescent="0.25">
      <c r="A104" t="s">
        <v>3</v>
      </c>
    </row>
    <row r="105" spans="1:6" x14ac:dyDescent="0.25">
      <c r="A105" t="s">
        <v>3</v>
      </c>
    </row>
    <row r="106" spans="1:6" x14ac:dyDescent="0.25">
      <c r="A106" t="s">
        <v>3</v>
      </c>
    </row>
    <row r="107" spans="1:6" x14ac:dyDescent="0.25">
      <c r="A107" t="s">
        <v>3</v>
      </c>
    </row>
    <row r="108" spans="1:6" x14ac:dyDescent="0.25">
      <c r="A108" t="s">
        <v>3</v>
      </c>
      <c r="C108" s="1" t="e">
        <f>AVERAGE(C104:C107)</f>
        <v>#DIV/0!</v>
      </c>
      <c r="D108" s="1" t="e">
        <f>AVERAGE(D104:D107)</f>
        <v>#DIV/0!</v>
      </c>
      <c r="E108" s="1" t="e">
        <f>AVERAGE(E104:E107)</f>
        <v>#DIV/0!</v>
      </c>
      <c r="F108" s="1" t="e">
        <f>AVERAGE(F104:F107)</f>
        <v>#DIV/0!</v>
      </c>
    </row>
    <row r="109" spans="1:6" x14ac:dyDescent="0.25">
      <c r="C109" t="e">
        <f>C108/C103</f>
        <v>#DIV/0!</v>
      </c>
      <c r="D109" t="e">
        <f>D108/D103</f>
        <v>#DIV/0!</v>
      </c>
      <c r="E109" t="e">
        <f>E108/E103</f>
        <v>#DIV/0!</v>
      </c>
      <c r="F109" t="e">
        <f>F108/F103</f>
        <v>#DIV/0!</v>
      </c>
    </row>
    <row r="110" spans="1:6" x14ac:dyDescent="0.25">
      <c r="A110" t="s">
        <v>0</v>
      </c>
      <c r="B110" t="s">
        <v>4</v>
      </c>
      <c r="C110" t="s">
        <v>5</v>
      </c>
      <c r="E110" t="s">
        <v>1</v>
      </c>
    </row>
    <row r="111" spans="1:6" x14ac:dyDescent="0.25">
      <c r="A111">
        <v>2</v>
      </c>
      <c r="C111" t="e">
        <f>A111/(2*B111)</f>
        <v>#DIV/0!</v>
      </c>
    </row>
    <row r="112" spans="1:6" x14ac:dyDescent="0.25">
      <c r="A112" t="s">
        <v>2</v>
      </c>
      <c r="C112">
        <v>1000</v>
      </c>
      <c r="D112">
        <v>10000</v>
      </c>
      <c r="E112">
        <v>50000</v>
      </c>
      <c r="F112">
        <v>100000</v>
      </c>
    </row>
    <row r="113" spans="1:6" x14ac:dyDescent="0.25">
      <c r="A113" t="s">
        <v>3</v>
      </c>
    </row>
    <row r="114" spans="1:6" x14ac:dyDescent="0.25">
      <c r="A114" t="s">
        <v>3</v>
      </c>
    </row>
    <row r="115" spans="1:6" x14ac:dyDescent="0.25">
      <c r="A115" t="s">
        <v>3</v>
      </c>
    </row>
    <row r="116" spans="1:6" x14ac:dyDescent="0.25">
      <c r="A116" t="s">
        <v>3</v>
      </c>
    </row>
    <row r="117" spans="1:6" x14ac:dyDescent="0.25">
      <c r="A117" t="s">
        <v>3</v>
      </c>
      <c r="C117" s="1" t="e">
        <f>AVERAGE(C113:C116)</f>
        <v>#DIV/0!</v>
      </c>
      <c r="D117" s="1" t="e">
        <f>AVERAGE(D113:D116)</f>
        <v>#DIV/0!</v>
      </c>
      <c r="E117" s="1" t="e">
        <f>AVERAGE(E113:E116)</f>
        <v>#DIV/0!</v>
      </c>
      <c r="F117" s="1" t="e">
        <f>AVERAGE(F113:F116)</f>
        <v>#DIV/0!</v>
      </c>
    </row>
    <row r="118" spans="1:6" x14ac:dyDescent="0.25">
      <c r="C118" t="e">
        <f>C117/C112</f>
        <v>#DIV/0!</v>
      </c>
      <c r="D118" t="e">
        <f>D117/D112</f>
        <v>#DIV/0!</v>
      </c>
      <c r="E118" t="e">
        <f>E117/E112</f>
        <v>#DIV/0!</v>
      </c>
      <c r="F118" t="e">
        <f>F117/F112</f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7"/>
  <sheetViews>
    <sheetView workbookViewId="0">
      <pane xSplit="12870" ySplit="5700" topLeftCell="N76" activePane="bottomLeft"/>
      <selection activeCell="I74" sqref="I74"/>
      <selection pane="topRight" activeCell="N1" sqref="N1"/>
      <selection pane="bottomLeft" activeCell="C87" sqref="C87"/>
      <selection pane="bottomRight" activeCell="N19" sqref="N19"/>
    </sheetView>
  </sheetViews>
  <sheetFormatPr defaultRowHeight="15" x14ac:dyDescent="0.25"/>
  <sheetData>
    <row r="2" spans="1:6" x14ac:dyDescent="0.25">
      <c r="A2" t="s">
        <v>0</v>
      </c>
      <c r="B2" t="s">
        <v>4</v>
      </c>
      <c r="C2" t="s">
        <v>5</v>
      </c>
    </row>
    <row r="3" spans="1:6" x14ac:dyDescent="0.25">
      <c r="A3">
        <v>4</v>
      </c>
      <c r="B3">
        <f>1/5</f>
        <v>0.2</v>
      </c>
      <c r="C3">
        <f>A3/(2*B3)</f>
        <v>10</v>
      </c>
    </row>
    <row r="4" spans="1:6" x14ac:dyDescent="0.25">
      <c r="A4" t="s">
        <v>2</v>
      </c>
      <c r="C4">
        <v>1000</v>
      </c>
      <c r="D4">
        <v>10000</v>
      </c>
      <c r="E4">
        <v>50000</v>
      </c>
      <c r="F4">
        <v>100000</v>
      </c>
    </row>
    <row r="5" spans="1:6" x14ac:dyDescent="0.25">
      <c r="A5" t="s">
        <v>3</v>
      </c>
      <c r="C5">
        <v>61</v>
      </c>
      <c r="D5">
        <v>725</v>
      </c>
      <c r="E5">
        <v>3764</v>
      </c>
      <c r="F5">
        <v>7486</v>
      </c>
    </row>
    <row r="6" spans="1:6" x14ac:dyDescent="0.25">
      <c r="A6" t="s">
        <v>3</v>
      </c>
      <c r="C6">
        <v>49</v>
      </c>
      <c r="D6">
        <v>782</v>
      </c>
      <c r="E6">
        <v>3713</v>
      </c>
      <c r="F6">
        <v>7232</v>
      </c>
    </row>
    <row r="7" spans="1:6" x14ac:dyDescent="0.25">
      <c r="A7" t="s">
        <v>3</v>
      </c>
      <c r="C7" s="3">
        <v>67</v>
      </c>
      <c r="D7">
        <v>526</v>
      </c>
      <c r="E7">
        <v>3678</v>
      </c>
      <c r="F7">
        <v>7323</v>
      </c>
    </row>
    <row r="8" spans="1:6" x14ac:dyDescent="0.25">
      <c r="A8" t="s">
        <v>3</v>
      </c>
      <c r="C8">
        <v>63</v>
      </c>
      <c r="D8">
        <v>788</v>
      </c>
      <c r="E8">
        <v>3682</v>
      </c>
      <c r="F8">
        <v>7035</v>
      </c>
    </row>
    <row r="9" spans="1:6" x14ac:dyDescent="0.25">
      <c r="A9" t="s">
        <v>3</v>
      </c>
    </row>
    <row r="10" spans="1:6" x14ac:dyDescent="0.25">
      <c r="A10" t="s">
        <v>3</v>
      </c>
    </row>
    <row r="11" spans="1:6" x14ac:dyDescent="0.25">
      <c r="A11" t="s">
        <v>3</v>
      </c>
    </row>
    <row r="12" spans="1:6" x14ac:dyDescent="0.25">
      <c r="A12" t="s">
        <v>3</v>
      </c>
      <c r="C12" s="1">
        <f>AVERAGE(C5:C11)</f>
        <v>60</v>
      </c>
      <c r="D12" s="1">
        <f t="shared" ref="D12:F12" si="0">AVERAGE(D5:D11)</f>
        <v>705.25</v>
      </c>
      <c r="E12" s="1">
        <f t="shared" si="0"/>
        <v>3709.25</v>
      </c>
      <c r="F12" s="1">
        <f t="shared" si="0"/>
        <v>7269</v>
      </c>
    </row>
    <row r="13" spans="1:6" x14ac:dyDescent="0.25">
      <c r="C13">
        <f>C12/C4</f>
        <v>0.06</v>
      </c>
      <c r="D13">
        <f>D12/D4</f>
        <v>7.0525000000000004E-2</v>
      </c>
      <c r="E13">
        <f>E12/E4</f>
        <v>7.4185000000000001E-2</v>
      </c>
      <c r="F13">
        <f>F12/F4</f>
        <v>7.2690000000000005E-2</v>
      </c>
    </row>
    <row r="14" spans="1:6" x14ac:dyDescent="0.25">
      <c r="A14" t="s">
        <v>0</v>
      </c>
      <c r="B14" t="s">
        <v>4</v>
      </c>
      <c r="C14" t="s">
        <v>5</v>
      </c>
      <c r="E14" t="s">
        <v>1</v>
      </c>
    </row>
    <row r="15" spans="1:6" x14ac:dyDescent="0.25">
      <c r="A15">
        <v>4</v>
      </c>
      <c r="B15">
        <f>1/6</f>
        <v>0.16666666666666666</v>
      </c>
      <c r="C15">
        <f>A15/(2*B15)</f>
        <v>12</v>
      </c>
    </row>
    <row r="16" spans="1:6" x14ac:dyDescent="0.25">
      <c r="A16" t="s">
        <v>2</v>
      </c>
      <c r="C16">
        <v>1000</v>
      </c>
      <c r="D16">
        <v>10000</v>
      </c>
      <c r="E16">
        <v>50000</v>
      </c>
      <c r="F16">
        <v>100000</v>
      </c>
    </row>
    <row r="17" spans="1:6" x14ac:dyDescent="0.25">
      <c r="A17" t="s">
        <v>3</v>
      </c>
      <c r="C17">
        <v>20</v>
      </c>
      <c r="D17" s="2">
        <v>209</v>
      </c>
      <c r="E17">
        <v>1658</v>
      </c>
      <c r="F17">
        <v>3556</v>
      </c>
    </row>
    <row r="18" spans="1:6" x14ac:dyDescent="0.25">
      <c r="A18" t="s">
        <v>3</v>
      </c>
      <c r="C18">
        <v>30</v>
      </c>
      <c r="D18">
        <v>409</v>
      </c>
      <c r="E18">
        <v>2002</v>
      </c>
      <c r="F18">
        <v>3611</v>
      </c>
    </row>
    <row r="19" spans="1:6" x14ac:dyDescent="0.25">
      <c r="A19" t="s">
        <v>3</v>
      </c>
      <c r="C19">
        <v>73</v>
      </c>
      <c r="D19">
        <v>355</v>
      </c>
      <c r="E19">
        <v>1207</v>
      </c>
      <c r="F19">
        <v>3454</v>
      </c>
    </row>
    <row r="20" spans="1:6" x14ac:dyDescent="0.25">
      <c r="A20" t="s">
        <v>3</v>
      </c>
      <c r="C20">
        <v>46</v>
      </c>
      <c r="D20" s="2">
        <v>140</v>
      </c>
      <c r="E20">
        <v>1907</v>
      </c>
      <c r="F20">
        <v>3736</v>
      </c>
    </row>
    <row r="21" spans="1:6" x14ac:dyDescent="0.25">
      <c r="A21" t="s">
        <v>3</v>
      </c>
    </row>
    <row r="22" spans="1:6" x14ac:dyDescent="0.25">
      <c r="A22" t="s">
        <v>3</v>
      </c>
      <c r="C22" s="1">
        <f>AVERAGE(C17:C21)</f>
        <v>42.25</v>
      </c>
      <c r="D22" s="1">
        <f>AVERAGE(D17:D21)</f>
        <v>278.25</v>
      </c>
      <c r="E22" s="1">
        <f>AVERAGE(E17:E21)</f>
        <v>1693.5</v>
      </c>
      <c r="F22" s="1">
        <f>AVERAGE(F17:F21)</f>
        <v>3589.25</v>
      </c>
    </row>
    <row r="23" spans="1:6" x14ac:dyDescent="0.25">
      <c r="C23">
        <f>C22/C16</f>
        <v>4.2250000000000003E-2</v>
      </c>
      <c r="D23">
        <f>D22/D16</f>
        <v>2.7824999999999999E-2</v>
      </c>
      <c r="E23">
        <f>E22/E16</f>
        <v>3.3869999999999997E-2</v>
      </c>
      <c r="F23">
        <f>F22/F16</f>
        <v>3.5892500000000001E-2</v>
      </c>
    </row>
    <row r="24" spans="1:6" x14ac:dyDescent="0.25">
      <c r="A24" t="s">
        <v>0</v>
      </c>
      <c r="B24" t="s">
        <v>4</v>
      </c>
      <c r="C24" t="s">
        <v>5</v>
      </c>
      <c r="E24" t="s">
        <v>1</v>
      </c>
    </row>
    <row r="25" spans="1:6" x14ac:dyDescent="0.25">
      <c r="A25">
        <v>4</v>
      </c>
      <c r="B25">
        <f>1/7</f>
        <v>0.14285714285714285</v>
      </c>
      <c r="C25">
        <f>A25/(2*B25)</f>
        <v>14</v>
      </c>
    </row>
    <row r="26" spans="1:6" x14ac:dyDescent="0.25">
      <c r="A26" t="s">
        <v>2</v>
      </c>
      <c r="C26">
        <v>1000</v>
      </c>
      <c r="D26">
        <v>10000</v>
      </c>
      <c r="E26">
        <v>50000</v>
      </c>
      <c r="F26">
        <v>100000</v>
      </c>
    </row>
    <row r="27" spans="1:6" x14ac:dyDescent="0.25">
      <c r="A27" t="s">
        <v>3</v>
      </c>
      <c r="C27">
        <v>26</v>
      </c>
      <c r="D27">
        <v>118</v>
      </c>
      <c r="E27">
        <v>416</v>
      </c>
      <c r="F27">
        <v>1465</v>
      </c>
    </row>
    <row r="28" spans="1:6" x14ac:dyDescent="0.25">
      <c r="A28" t="s">
        <v>3</v>
      </c>
      <c r="C28">
        <v>23</v>
      </c>
      <c r="D28">
        <v>178</v>
      </c>
      <c r="E28">
        <v>561</v>
      </c>
      <c r="F28">
        <v>1822</v>
      </c>
    </row>
    <row r="29" spans="1:6" x14ac:dyDescent="0.25">
      <c r="A29" t="s">
        <v>3</v>
      </c>
      <c r="C29">
        <v>39</v>
      </c>
      <c r="D29" s="2">
        <v>107</v>
      </c>
      <c r="E29">
        <v>838</v>
      </c>
      <c r="F29">
        <v>1912</v>
      </c>
    </row>
    <row r="30" spans="1:6" x14ac:dyDescent="0.25">
      <c r="A30" t="s">
        <v>3</v>
      </c>
      <c r="C30">
        <v>40</v>
      </c>
      <c r="D30">
        <v>124</v>
      </c>
      <c r="E30" s="2">
        <v>345</v>
      </c>
      <c r="F30">
        <v>1426</v>
      </c>
    </row>
    <row r="31" spans="1:6" x14ac:dyDescent="0.25">
      <c r="C31" s="2">
        <v>18</v>
      </c>
      <c r="D31">
        <v>221</v>
      </c>
      <c r="E31" s="3">
        <v>904</v>
      </c>
      <c r="F31">
        <v>918</v>
      </c>
    </row>
    <row r="32" spans="1:6" x14ac:dyDescent="0.25">
      <c r="C32" s="3">
        <v>16</v>
      </c>
      <c r="D32">
        <v>134</v>
      </c>
      <c r="E32" s="3">
        <v>552</v>
      </c>
      <c r="F32" s="2">
        <v>217</v>
      </c>
    </row>
    <row r="33" spans="1:6" x14ac:dyDescent="0.25">
      <c r="A33" t="s">
        <v>3</v>
      </c>
      <c r="C33" s="1">
        <f t="shared" ref="C33:E33" si="1">AVERAGE(C27:C32)</f>
        <v>27</v>
      </c>
      <c r="D33" s="1">
        <f t="shared" si="1"/>
        <v>147</v>
      </c>
      <c r="E33" s="1">
        <f t="shared" si="1"/>
        <v>602.66666666666663</v>
      </c>
      <c r="F33" s="1">
        <f>AVERAGE(F27:F32)</f>
        <v>1293.3333333333333</v>
      </c>
    </row>
    <row r="34" spans="1:6" x14ac:dyDescent="0.25">
      <c r="C34">
        <f>C33/C26</f>
        <v>2.7E-2</v>
      </c>
      <c r="D34">
        <f>D33/D26</f>
        <v>1.47E-2</v>
      </c>
      <c r="E34">
        <f>E33/E26</f>
        <v>1.2053333333333333E-2</v>
      </c>
      <c r="F34">
        <f>F33/F26</f>
        <v>1.2933333333333333E-2</v>
      </c>
    </row>
    <row r="35" spans="1:6" x14ac:dyDescent="0.25">
      <c r="A35" t="s">
        <v>0</v>
      </c>
      <c r="B35" t="s">
        <v>4</v>
      </c>
      <c r="C35" t="s">
        <v>5</v>
      </c>
      <c r="E35" t="s">
        <v>1</v>
      </c>
    </row>
    <row r="36" spans="1:6" x14ac:dyDescent="0.25">
      <c r="A36">
        <v>4</v>
      </c>
      <c r="B36">
        <f>1/8</f>
        <v>0.125</v>
      </c>
      <c r="C36">
        <f>A36/(2*B36)</f>
        <v>16</v>
      </c>
    </row>
    <row r="37" spans="1:6" x14ac:dyDescent="0.25">
      <c r="A37" t="s">
        <v>2</v>
      </c>
      <c r="C37">
        <v>1000</v>
      </c>
      <c r="D37">
        <v>10000</v>
      </c>
      <c r="E37">
        <v>50000</v>
      </c>
      <c r="F37">
        <v>100000</v>
      </c>
    </row>
    <row r="38" spans="1:6" x14ac:dyDescent="0.25">
      <c r="A38" t="s">
        <v>3</v>
      </c>
      <c r="C38">
        <v>14</v>
      </c>
      <c r="D38">
        <v>94</v>
      </c>
      <c r="E38">
        <v>192</v>
      </c>
      <c r="F38">
        <v>311</v>
      </c>
    </row>
    <row r="39" spans="1:6" x14ac:dyDescent="0.25">
      <c r="A39" t="s">
        <v>3</v>
      </c>
      <c r="C39">
        <v>15</v>
      </c>
      <c r="D39" s="2">
        <v>54</v>
      </c>
      <c r="E39">
        <v>393</v>
      </c>
      <c r="F39">
        <v>225</v>
      </c>
    </row>
    <row r="40" spans="1:6" x14ac:dyDescent="0.25">
      <c r="A40" t="s">
        <v>3</v>
      </c>
      <c r="C40">
        <v>13</v>
      </c>
      <c r="D40" s="2">
        <v>42</v>
      </c>
      <c r="E40">
        <v>230</v>
      </c>
      <c r="F40">
        <v>207</v>
      </c>
    </row>
    <row r="41" spans="1:6" x14ac:dyDescent="0.25">
      <c r="A41" t="s">
        <v>3</v>
      </c>
      <c r="C41">
        <v>13</v>
      </c>
      <c r="D41">
        <v>91</v>
      </c>
      <c r="E41">
        <v>172</v>
      </c>
      <c r="F41">
        <v>307</v>
      </c>
    </row>
    <row r="42" spans="1:6" x14ac:dyDescent="0.25">
      <c r="C42">
        <v>19</v>
      </c>
      <c r="E42">
        <v>400</v>
      </c>
    </row>
    <row r="43" spans="1:6" x14ac:dyDescent="0.25">
      <c r="C43">
        <v>13</v>
      </c>
      <c r="E43">
        <v>247</v>
      </c>
    </row>
    <row r="44" spans="1:6" x14ac:dyDescent="0.25">
      <c r="A44" t="s">
        <v>3</v>
      </c>
      <c r="C44" s="1">
        <f>AVERAGE(C38:C43)</f>
        <v>14.5</v>
      </c>
      <c r="D44" s="1">
        <f>AVERAGE(D38:D43)</f>
        <v>70.25</v>
      </c>
      <c r="E44" s="1">
        <f>AVERAGE(E38:E43)</f>
        <v>272.33333333333331</v>
      </c>
      <c r="F44" s="1">
        <f>AVERAGE(F38:F43)</f>
        <v>262.5</v>
      </c>
    </row>
    <row r="45" spans="1:6" x14ac:dyDescent="0.25">
      <c r="C45">
        <f>C44/C37</f>
        <v>1.4500000000000001E-2</v>
      </c>
      <c r="D45">
        <f>D44/D37</f>
        <v>7.025E-3</v>
      </c>
      <c r="E45">
        <f>E44/E37</f>
        <v>5.4466666666666665E-3</v>
      </c>
      <c r="F45">
        <f>F44/F37</f>
        <v>2.6250000000000002E-3</v>
      </c>
    </row>
    <row r="46" spans="1:6" x14ac:dyDescent="0.25">
      <c r="A46" t="s">
        <v>0</v>
      </c>
      <c r="B46" t="s">
        <v>4</v>
      </c>
      <c r="C46" t="s">
        <v>5</v>
      </c>
      <c r="E46" t="s">
        <v>1</v>
      </c>
    </row>
    <row r="47" spans="1:6" x14ac:dyDescent="0.25">
      <c r="A47">
        <v>4</v>
      </c>
      <c r="B47">
        <f>1/9</f>
        <v>0.1111111111111111</v>
      </c>
      <c r="C47">
        <f>A47/(2*B47)</f>
        <v>18</v>
      </c>
    </row>
    <row r="48" spans="1:6" x14ac:dyDescent="0.25">
      <c r="A48" t="s">
        <v>2</v>
      </c>
      <c r="C48">
        <v>1000</v>
      </c>
      <c r="D48">
        <v>10000</v>
      </c>
      <c r="E48">
        <v>50000</v>
      </c>
      <c r="F48">
        <v>100000</v>
      </c>
    </row>
    <row r="49" spans="1:6" x14ac:dyDescent="0.25">
      <c r="A49" t="s">
        <v>3</v>
      </c>
      <c r="C49">
        <v>52</v>
      </c>
      <c r="D49" s="3">
        <v>36</v>
      </c>
      <c r="E49" s="3">
        <v>66</v>
      </c>
      <c r="F49">
        <v>112</v>
      </c>
    </row>
    <row r="50" spans="1:6" x14ac:dyDescent="0.25">
      <c r="A50" t="s">
        <v>3</v>
      </c>
      <c r="C50">
        <v>21</v>
      </c>
      <c r="D50" s="3"/>
      <c r="E50" s="3">
        <v>243</v>
      </c>
      <c r="F50">
        <v>76</v>
      </c>
    </row>
    <row r="51" spans="1:6" x14ac:dyDescent="0.25">
      <c r="A51" t="s">
        <v>3</v>
      </c>
      <c r="C51">
        <v>30</v>
      </c>
      <c r="E51" s="3">
        <v>79</v>
      </c>
      <c r="F51">
        <v>231</v>
      </c>
    </row>
    <row r="52" spans="1:6" x14ac:dyDescent="0.25">
      <c r="A52" t="s">
        <v>3</v>
      </c>
      <c r="C52">
        <v>13</v>
      </c>
      <c r="F52">
        <v>64</v>
      </c>
    </row>
    <row r="53" spans="1:6" x14ac:dyDescent="0.25">
      <c r="A53" t="s">
        <v>3</v>
      </c>
      <c r="C53">
        <v>18</v>
      </c>
      <c r="F53" s="2">
        <v>115</v>
      </c>
    </row>
    <row r="54" spans="1:6" x14ac:dyDescent="0.25">
      <c r="A54" t="s">
        <v>3</v>
      </c>
      <c r="C54">
        <v>15</v>
      </c>
    </row>
    <row r="55" spans="1:6" x14ac:dyDescent="0.25">
      <c r="A55" t="s">
        <v>3</v>
      </c>
      <c r="C55" s="1">
        <f t="shared" ref="C55:E55" si="2">AVERAGE(C49:C54)</f>
        <v>24.833333333333332</v>
      </c>
      <c r="D55" s="1">
        <f t="shared" si="2"/>
        <v>36</v>
      </c>
      <c r="E55" s="1">
        <f t="shared" si="2"/>
        <v>129.33333333333334</v>
      </c>
      <c r="F55" s="1">
        <f>AVERAGE(F49:F54)</f>
        <v>119.6</v>
      </c>
    </row>
    <row r="56" spans="1:6" x14ac:dyDescent="0.25">
      <c r="C56">
        <f>C55/C48</f>
        <v>2.4833333333333332E-2</v>
      </c>
      <c r="D56">
        <f>D55/D48</f>
        <v>3.5999999999999999E-3</v>
      </c>
      <c r="E56">
        <f>E55/E48</f>
        <v>2.5866666666666668E-3</v>
      </c>
      <c r="F56">
        <f>F55/F48</f>
        <v>1.196E-3</v>
      </c>
    </row>
    <row r="57" spans="1:6" x14ac:dyDescent="0.25">
      <c r="A57" t="s">
        <v>0</v>
      </c>
      <c r="B57" t="s">
        <v>4</v>
      </c>
      <c r="C57" t="s">
        <v>5</v>
      </c>
      <c r="E57" t="s">
        <v>1</v>
      </c>
    </row>
    <row r="58" spans="1:6" x14ac:dyDescent="0.25">
      <c r="A58">
        <v>4</v>
      </c>
      <c r="B58">
        <f>1/15</f>
        <v>6.6666666666666666E-2</v>
      </c>
      <c r="C58">
        <f>A58/(2*B58)</f>
        <v>30</v>
      </c>
    </row>
    <row r="59" spans="1:6" x14ac:dyDescent="0.25">
      <c r="A59" t="s">
        <v>2</v>
      </c>
      <c r="C59">
        <v>1000</v>
      </c>
      <c r="D59">
        <v>10000</v>
      </c>
      <c r="E59">
        <v>50000</v>
      </c>
      <c r="F59">
        <v>100000</v>
      </c>
    </row>
    <row r="60" spans="1:6" x14ac:dyDescent="0.25">
      <c r="A60" t="s">
        <v>3</v>
      </c>
    </row>
    <row r="61" spans="1:6" x14ac:dyDescent="0.25">
      <c r="A61" t="s">
        <v>3</v>
      </c>
    </row>
    <row r="62" spans="1:6" x14ac:dyDescent="0.25">
      <c r="A62" t="s">
        <v>3</v>
      </c>
    </row>
    <row r="63" spans="1:6" x14ac:dyDescent="0.25">
      <c r="A63" t="s">
        <v>3</v>
      </c>
    </row>
    <row r="64" spans="1:6" x14ac:dyDescent="0.25">
      <c r="A64" t="s">
        <v>3</v>
      </c>
      <c r="C64" s="1" t="e">
        <f>AVERAGE(C60:C63)</f>
        <v>#DIV/0!</v>
      </c>
      <c r="D64" s="1" t="e">
        <f>AVERAGE(D60:D63)</f>
        <v>#DIV/0!</v>
      </c>
      <c r="E64" s="1" t="e">
        <f>AVERAGE(E60:E63)</f>
        <v>#DIV/0!</v>
      </c>
      <c r="F64" s="1" t="e">
        <f>AVERAGE(F60:F63)</f>
        <v>#DIV/0!</v>
      </c>
    </row>
    <row r="65" spans="1:6" x14ac:dyDescent="0.25">
      <c r="C65" t="e">
        <f>C64/C59</f>
        <v>#DIV/0!</v>
      </c>
      <c r="D65" t="e">
        <f>D64/D59</f>
        <v>#DIV/0!</v>
      </c>
      <c r="E65" t="e">
        <f>E64/E59</f>
        <v>#DIV/0!</v>
      </c>
      <c r="F65" t="e">
        <f>F64/F59</f>
        <v>#DIV/0!</v>
      </c>
    </row>
    <row r="66" spans="1:6" x14ac:dyDescent="0.25">
      <c r="A66" t="s">
        <v>0</v>
      </c>
      <c r="B66" t="s">
        <v>4</v>
      </c>
      <c r="C66" t="s">
        <v>5</v>
      </c>
      <c r="E66" t="s">
        <v>1</v>
      </c>
    </row>
    <row r="67" spans="1:6" x14ac:dyDescent="0.25">
      <c r="A67">
        <v>4</v>
      </c>
      <c r="B67">
        <f>2/17</f>
        <v>0.11764705882352941</v>
      </c>
      <c r="C67">
        <f>A67/(2*B67)</f>
        <v>17</v>
      </c>
    </row>
    <row r="68" spans="1:6" x14ac:dyDescent="0.25">
      <c r="A68" t="s">
        <v>2</v>
      </c>
      <c r="C68">
        <v>1000</v>
      </c>
      <c r="D68">
        <v>10000</v>
      </c>
      <c r="E68">
        <v>50000</v>
      </c>
      <c r="F68">
        <v>100000</v>
      </c>
    </row>
    <row r="69" spans="1:6" x14ac:dyDescent="0.25">
      <c r="A69" t="s">
        <v>3</v>
      </c>
      <c r="C69" s="5">
        <v>6</v>
      </c>
      <c r="D69" s="5">
        <v>11</v>
      </c>
      <c r="E69" s="1">
        <v>25</v>
      </c>
      <c r="F69" s="5">
        <v>20</v>
      </c>
    </row>
    <row r="70" spans="1:6" x14ac:dyDescent="0.25">
      <c r="A70" t="s">
        <v>3</v>
      </c>
      <c r="C70" s="5">
        <v>6</v>
      </c>
      <c r="D70" s="1">
        <v>14</v>
      </c>
      <c r="E70" s="1">
        <v>21</v>
      </c>
      <c r="F70" s="5">
        <v>17</v>
      </c>
    </row>
    <row r="71" spans="1:6" x14ac:dyDescent="0.25">
      <c r="A71" t="s">
        <v>3</v>
      </c>
      <c r="C71" s="5"/>
      <c r="D71" s="1"/>
      <c r="E71" s="1"/>
      <c r="F71" s="5"/>
    </row>
    <row r="72" spans="1:6" x14ac:dyDescent="0.25">
      <c r="A72" t="s">
        <v>3</v>
      </c>
      <c r="C72" s="5"/>
      <c r="D72" s="1"/>
      <c r="E72" s="1"/>
      <c r="F72" s="5"/>
    </row>
    <row r="73" spans="1:6" x14ac:dyDescent="0.25">
      <c r="A73" t="s">
        <v>3</v>
      </c>
      <c r="C73" s="5"/>
      <c r="D73" s="1"/>
      <c r="E73" s="1"/>
      <c r="F73" s="5"/>
    </row>
    <row r="74" spans="1:6" x14ac:dyDescent="0.25">
      <c r="A74" t="s">
        <v>3</v>
      </c>
      <c r="C74" s="5"/>
      <c r="D74" s="1"/>
      <c r="E74" s="1"/>
      <c r="F74" s="5"/>
    </row>
    <row r="75" spans="1:6" x14ac:dyDescent="0.25">
      <c r="A75" t="s">
        <v>3</v>
      </c>
    </row>
    <row r="76" spans="1:6" x14ac:dyDescent="0.25">
      <c r="A76" t="s">
        <v>3</v>
      </c>
      <c r="C76" s="1">
        <f>AVERAGE(C69:C75)</f>
        <v>6</v>
      </c>
      <c r="D76" s="1">
        <f>AVERAGE(D69:D75)</f>
        <v>12.5</v>
      </c>
      <c r="E76" s="1">
        <f>AVERAGE(E69:E75)</f>
        <v>23</v>
      </c>
      <c r="F76" s="1">
        <f>AVERAGE(F69:F75)</f>
        <v>18.5</v>
      </c>
    </row>
    <row r="77" spans="1:6" x14ac:dyDescent="0.25">
      <c r="C77">
        <f>C76/C68</f>
        <v>6.0000000000000001E-3</v>
      </c>
      <c r="D77">
        <f>D76/D68</f>
        <v>1.25E-3</v>
      </c>
      <c r="E77">
        <f>E76/E68</f>
        <v>4.6000000000000001E-4</v>
      </c>
      <c r="F77">
        <f>F76/F68</f>
        <v>1.85E-4</v>
      </c>
    </row>
    <row r="78" spans="1:6" x14ac:dyDescent="0.25">
      <c r="A78" t="s">
        <v>0</v>
      </c>
      <c r="B78" t="s">
        <v>4</v>
      </c>
      <c r="C78" t="s">
        <v>5</v>
      </c>
      <c r="E78" t="s">
        <v>1</v>
      </c>
    </row>
    <row r="79" spans="1:6" x14ac:dyDescent="0.25">
      <c r="A79">
        <v>4</v>
      </c>
      <c r="B79">
        <f>2/15</f>
        <v>0.13333333333333333</v>
      </c>
      <c r="C79">
        <f>A79/(2*B79)</f>
        <v>15</v>
      </c>
    </row>
    <row r="80" spans="1:6" x14ac:dyDescent="0.25">
      <c r="A80" t="s">
        <v>2</v>
      </c>
      <c r="C80">
        <v>1000</v>
      </c>
      <c r="D80">
        <v>10000</v>
      </c>
      <c r="E80">
        <v>50000</v>
      </c>
      <c r="F80">
        <v>100000</v>
      </c>
    </row>
    <row r="81" spans="1:6" x14ac:dyDescent="0.25">
      <c r="A81" t="s">
        <v>3</v>
      </c>
      <c r="C81">
        <v>13</v>
      </c>
      <c r="D81">
        <v>41</v>
      </c>
      <c r="E81">
        <v>121</v>
      </c>
      <c r="F81">
        <v>498</v>
      </c>
    </row>
    <row r="82" spans="1:6" x14ac:dyDescent="0.25">
      <c r="A82" t="s">
        <v>3</v>
      </c>
      <c r="C82">
        <v>25</v>
      </c>
      <c r="D82">
        <v>130</v>
      </c>
      <c r="E82">
        <v>221</v>
      </c>
      <c r="F82">
        <v>1072</v>
      </c>
    </row>
    <row r="83" spans="1:6" x14ac:dyDescent="0.25">
      <c r="A83" t="s">
        <v>3</v>
      </c>
      <c r="C83">
        <v>21</v>
      </c>
      <c r="D83">
        <v>62</v>
      </c>
      <c r="E83">
        <v>594</v>
      </c>
      <c r="F83">
        <v>562</v>
      </c>
    </row>
    <row r="84" spans="1:6" x14ac:dyDescent="0.25">
      <c r="A84" t="s">
        <v>3</v>
      </c>
      <c r="C84">
        <v>10</v>
      </c>
      <c r="E84">
        <v>466</v>
      </c>
      <c r="F84">
        <v>755</v>
      </c>
    </row>
    <row r="85" spans="1:6" x14ac:dyDescent="0.25">
      <c r="A85" t="s">
        <v>3</v>
      </c>
      <c r="C85">
        <v>16</v>
      </c>
      <c r="E85">
        <v>217</v>
      </c>
    </row>
    <row r="86" spans="1:6" x14ac:dyDescent="0.25">
      <c r="A86" t="s">
        <v>3</v>
      </c>
      <c r="C86">
        <v>9</v>
      </c>
    </row>
    <row r="87" spans="1:6" x14ac:dyDescent="0.25">
      <c r="C87">
        <v>29</v>
      </c>
    </row>
    <row r="88" spans="1:6" x14ac:dyDescent="0.25">
      <c r="A88" t="s">
        <v>3</v>
      </c>
      <c r="C88">
        <v>14</v>
      </c>
    </row>
    <row r="89" spans="1:6" x14ac:dyDescent="0.25">
      <c r="A89" t="s">
        <v>3</v>
      </c>
      <c r="C89" s="1">
        <f>AVERAGE(C81:C88)</f>
        <v>17.125</v>
      </c>
      <c r="D89" s="1">
        <f>AVERAGE(D81:D88)</f>
        <v>77.666666666666671</v>
      </c>
      <c r="E89" s="1">
        <f>AVERAGE(E81:E88)</f>
        <v>323.8</v>
      </c>
      <c r="F89" s="1">
        <f>AVERAGE(F81:F88)</f>
        <v>721.75</v>
      </c>
    </row>
    <row r="90" spans="1:6" x14ac:dyDescent="0.25">
      <c r="C90">
        <f>C89/C80</f>
        <v>1.7125000000000001E-2</v>
      </c>
      <c r="D90">
        <f>D89/D80</f>
        <v>7.7666666666666674E-3</v>
      </c>
      <c r="E90">
        <f>E89/E80</f>
        <v>6.476E-3</v>
      </c>
      <c r="F90">
        <f>F89/F80</f>
        <v>7.2175E-3</v>
      </c>
    </row>
    <row r="91" spans="1:6" x14ac:dyDescent="0.25">
      <c r="A91" t="s">
        <v>0</v>
      </c>
      <c r="B91" t="s">
        <v>4</v>
      </c>
      <c r="C91" t="s">
        <v>5</v>
      </c>
      <c r="E91" t="s">
        <v>1</v>
      </c>
    </row>
    <row r="92" spans="1:6" x14ac:dyDescent="0.25">
      <c r="A92">
        <v>2</v>
      </c>
      <c r="C92" t="e">
        <f>A92/(2*B92)</f>
        <v>#DIV/0!</v>
      </c>
    </row>
    <row r="93" spans="1:6" x14ac:dyDescent="0.25">
      <c r="A93" t="s">
        <v>2</v>
      </c>
      <c r="C93">
        <v>1000</v>
      </c>
      <c r="D93">
        <v>10000</v>
      </c>
      <c r="E93">
        <v>50000</v>
      </c>
      <c r="F93">
        <v>100000</v>
      </c>
    </row>
    <row r="94" spans="1:6" x14ac:dyDescent="0.25">
      <c r="A94" t="s">
        <v>3</v>
      </c>
    </row>
    <row r="95" spans="1:6" x14ac:dyDescent="0.25">
      <c r="A95" t="s">
        <v>3</v>
      </c>
    </row>
    <row r="96" spans="1:6" x14ac:dyDescent="0.25">
      <c r="A96" t="s">
        <v>3</v>
      </c>
    </row>
    <row r="97" spans="1:6" x14ac:dyDescent="0.25">
      <c r="A97" t="s">
        <v>3</v>
      </c>
    </row>
    <row r="98" spans="1:6" x14ac:dyDescent="0.25">
      <c r="A98" t="s">
        <v>3</v>
      </c>
      <c r="C98" s="1" t="e">
        <f>AVERAGE(C94:C97)</f>
        <v>#DIV/0!</v>
      </c>
      <c r="D98" s="1" t="e">
        <f>AVERAGE(D94:D97)</f>
        <v>#DIV/0!</v>
      </c>
      <c r="E98" s="1" t="e">
        <f>AVERAGE(E94:E97)</f>
        <v>#DIV/0!</v>
      </c>
      <c r="F98" s="1" t="e">
        <f>AVERAGE(F94:F97)</f>
        <v>#DIV/0!</v>
      </c>
    </row>
    <row r="99" spans="1:6" x14ac:dyDescent="0.25">
      <c r="C99" t="e">
        <f>C98/C93</f>
        <v>#DIV/0!</v>
      </c>
      <c r="D99" t="e">
        <f>D98/D93</f>
        <v>#DIV/0!</v>
      </c>
      <c r="E99" t="e">
        <f>E98/E93</f>
        <v>#DIV/0!</v>
      </c>
      <c r="F99" t="e">
        <f>F98/F93</f>
        <v>#DIV/0!</v>
      </c>
    </row>
    <row r="100" spans="1:6" x14ac:dyDescent="0.25">
      <c r="A100" t="s">
        <v>0</v>
      </c>
      <c r="B100" t="s">
        <v>4</v>
      </c>
      <c r="C100" t="s">
        <v>5</v>
      </c>
      <c r="E100" t="s">
        <v>1</v>
      </c>
    </row>
    <row r="101" spans="1:6" x14ac:dyDescent="0.25">
      <c r="A101">
        <v>2</v>
      </c>
      <c r="C101" t="e">
        <f>A101/(2*B101)</f>
        <v>#DIV/0!</v>
      </c>
    </row>
    <row r="102" spans="1:6" x14ac:dyDescent="0.25">
      <c r="A102" t="s">
        <v>2</v>
      </c>
      <c r="C102">
        <v>1000</v>
      </c>
      <c r="D102">
        <v>10000</v>
      </c>
      <c r="E102">
        <v>50000</v>
      </c>
      <c r="F102">
        <v>100000</v>
      </c>
    </row>
    <row r="103" spans="1:6" x14ac:dyDescent="0.25">
      <c r="A103" t="s">
        <v>3</v>
      </c>
    </row>
    <row r="104" spans="1:6" x14ac:dyDescent="0.25">
      <c r="A104" t="s">
        <v>3</v>
      </c>
    </row>
    <row r="105" spans="1:6" x14ac:dyDescent="0.25">
      <c r="A105" t="s">
        <v>3</v>
      </c>
    </row>
    <row r="106" spans="1:6" x14ac:dyDescent="0.25">
      <c r="A106" t="s">
        <v>3</v>
      </c>
    </row>
    <row r="107" spans="1:6" x14ac:dyDescent="0.25">
      <c r="A107" t="s">
        <v>3</v>
      </c>
      <c r="C107" s="1" t="e">
        <f>AVERAGE(C103:C106)</f>
        <v>#DIV/0!</v>
      </c>
      <c r="D107" s="1" t="e">
        <f>AVERAGE(D103:D106)</f>
        <v>#DIV/0!</v>
      </c>
      <c r="E107" s="1" t="e">
        <f>AVERAGE(E103:E106)</f>
        <v>#DIV/0!</v>
      </c>
      <c r="F107" s="1" t="e">
        <f>AVERAGE(F103:F106)</f>
        <v>#DIV/0!</v>
      </c>
    </row>
    <row r="108" spans="1:6" x14ac:dyDescent="0.25">
      <c r="C108" t="e">
        <f>C107/C102</f>
        <v>#DIV/0!</v>
      </c>
      <c r="D108" t="e">
        <f>D107/D102</f>
        <v>#DIV/0!</v>
      </c>
      <c r="E108" t="e">
        <f>E107/E102</f>
        <v>#DIV/0!</v>
      </c>
      <c r="F108" t="e">
        <f>F107/F102</f>
        <v>#DIV/0!</v>
      </c>
    </row>
    <row r="109" spans="1:6" x14ac:dyDescent="0.25">
      <c r="A109" t="s">
        <v>0</v>
      </c>
      <c r="B109" t="s">
        <v>4</v>
      </c>
      <c r="C109" t="s">
        <v>5</v>
      </c>
      <c r="E109" t="s">
        <v>1</v>
      </c>
    </row>
    <row r="110" spans="1:6" x14ac:dyDescent="0.25">
      <c r="A110">
        <v>2</v>
      </c>
      <c r="C110" t="e">
        <f>A110/(2*B110)</f>
        <v>#DIV/0!</v>
      </c>
    </row>
    <row r="111" spans="1:6" x14ac:dyDescent="0.25">
      <c r="A111" t="s">
        <v>2</v>
      </c>
      <c r="C111">
        <v>1000</v>
      </c>
      <c r="D111">
        <v>10000</v>
      </c>
      <c r="E111">
        <v>50000</v>
      </c>
      <c r="F111">
        <v>100000</v>
      </c>
    </row>
    <row r="112" spans="1:6" x14ac:dyDescent="0.25">
      <c r="A112" t="s">
        <v>3</v>
      </c>
    </row>
    <row r="113" spans="1:6" x14ac:dyDescent="0.25">
      <c r="A113" t="s">
        <v>3</v>
      </c>
    </row>
    <row r="114" spans="1:6" x14ac:dyDescent="0.25">
      <c r="A114" t="s">
        <v>3</v>
      </c>
    </row>
    <row r="115" spans="1:6" x14ac:dyDescent="0.25">
      <c r="A115" t="s">
        <v>3</v>
      </c>
    </row>
    <row r="116" spans="1:6" x14ac:dyDescent="0.25">
      <c r="A116" t="s">
        <v>3</v>
      </c>
      <c r="C116" s="1" t="e">
        <f>AVERAGE(C112:C115)</f>
        <v>#DIV/0!</v>
      </c>
      <c r="D116" s="1" t="e">
        <f>AVERAGE(D112:D115)</f>
        <v>#DIV/0!</v>
      </c>
      <c r="E116" s="1" t="e">
        <f>AVERAGE(E112:E115)</f>
        <v>#DIV/0!</v>
      </c>
      <c r="F116" s="1" t="e">
        <f>AVERAGE(F112:F115)</f>
        <v>#DIV/0!</v>
      </c>
    </row>
    <row r="117" spans="1:6" x14ac:dyDescent="0.25">
      <c r="C117" t="e">
        <f>C116/C111</f>
        <v>#DIV/0!</v>
      </c>
      <c r="D117" t="e">
        <f>D116/D111</f>
        <v>#DIV/0!</v>
      </c>
      <c r="E117" t="e">
        <f>E116/E111</f>
        <v>#DIV/0!</v>
      </c>
      <c r="F117" t="e">
        <f>F116/F111</f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A=0.5</vt:lpstr>
      <vt:lpstr>A=1</vt:lpstr>
      <vt:lpstr>A=2</vt:lpstr>
      <vt:lpstr>A=4</vt:lpstr>
    </vt:vector>
  </TitlesOfParts>
  <Company>University of Eastern Finland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Kärenlampi</dc:creator>
  <cp:lastModifiedBy>Petri Kärenlampi</cp:lastModifiedBy>
  <dcterms:created xsi:type="dcterms:W3CDTF">2016-08-03T13:56:56Z</dcterms:created>
  <dcterms:modified xsi:type="dcterms:W3CDTF">2016-08-10T12:57:20Z</dcterms:modified>
</cp:coreProperties>
</file>